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 " sheetId="2" r:id="rId2"/>
    <sheet name="источн." sheetId="3" r:id="rId3"/>
  </sheets>
  <definedNames/>
  <calcPr fullCalcOnLoad="1"/>
</workbook>
</file>

<file path=xl/sharedStrings.xml><?xml version="1.0" encoding="utf-8"?>
<sst xmlns="http://schemas.openxmlformats.org/spreadsheetml/2006/main" count="688" uniqueCount="522">
  <si>
    <t xml:space="preserve">                                                                                               Утвержден</t>
  </si>
  <si>
    <t xml:space="preserve">                                                                                     постановлением администрации</t>
  </si>
  <si>
    <t xml:space="preserve">                                                                                     Бутурлиновского городского поселения</t>
  </si>
  <si>
    <t xml:space="preserve">     от  10.04.2017 г. № 226</t>
  </si>
  <si>
    <t>Отчет    об   исполнении   бюджета</t>
  </si>
  <si>
    <t>на 01 апреля  2017 года</t>
  </si>
  <si>
    <t>КОДЫ</t>
  </si>
  <si>
    <t>Форма по ОКУД</t>
  </si>
  <si>
    <t>0503117</t>
  </si>
  <si>
    <t>Дата</t>
  </si>
  <si>
    <t>06.04.2016 г</t>
  </si>
  <si>
    <t>по ОКПО</t>
  </si>
  <si>
    <t>34027335</t>
  </si>
  <si>
    <r>
      <t xml:space="preserve">Наименование финансового органа:   </t>
    </r>
    <r>
      <rPr>
        <u val="single"/>
        <sz val="12"/>
        <rFont val="Times New Roman"/>
        <family val="1"/>
      </rPr>
      <t xml:space="preserve"> Администрация Бутурлиновского городского поселения</t>
    </r>
  </si>
  <si>
    <t>Глава по БК</t>
  </si>
  <si>
    <t>914</t>
  </si>
  <si>
    <r>
      <t xml:space="preserve">Наименование публично-правового образования:       </t>
    </r>
    <r>
      <rPr>
        <u val="single"/>
        <sz val="12"/>
        <rFont val="Times New Roman"/>
        <family val="1"/>
      </rPr>
      <t xml:space="preserve">   Бутурлиновское городское поселение </t>
    </r>
  </si>
  <si>
    <t>по ОКТМО</t>
  </si>
  <si>
    <t>20608101</t>
  </si>
  <si>
    <t>Периодичность: квартальная</t>
  </si>
  <si>
    <t>Единица измерения: руб.</t>
  </si>
  <si>
    <t>383</t>
  </si>
  <si>
    <t>1. Доходы бюджета.</t>
  </si>
  <si>
    <t>Код дохода по бюджетной классификации</t>
  </si>
  <si>
    <t>Наименование показателя</t>
  </si>
  <si>
    <t xml:space="preserve">Утвержденные бюджетные назначения </t>
  </si>
  <si>
    <t xml:space="preserve"> Исполнено</t>
  </si>
  <si>
    <t xml:space="preserve">Неисполнен-ные   назначения </t>
  </si>
  <si>
    <t>000 8 50 00000 00 0000 000</t>
  </si>
  <si>
    <t>Доходы бюджета - ИТОГО</t>
  </si>
  <si>
    <t>000 1 00 00000 00 0000 000</t>
  </si>
  <si>
    <t>НАЛОГОВЫЕ  И  НЕНАЛОГОВЫЕ  ДОХОДЫ</t>
  </si>
  <si>
    <t>000 1 01 000000 00 0000 000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</si>
  <si>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</si>
  <si>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</si>
  <si>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</si>
  <si>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</si>
  <si>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</si>
  <si>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</si>
  <si>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 Федерации</t>
  </si>
  <si>
    <t>000 1 01 02030 01 0000 110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</si>
  <si>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</si>
  <si>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</si>
  <si>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</si>
  <si>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000 1 03 00000 00 0000 000 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</si>
  <si>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</si>
  <si>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</si>
  <si>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</si>
  <si>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</si>
  <si>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</si>
  <si>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</si>
  <si>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</si>
  <si>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</si>
  <si>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</si>
  <si>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</si>
  <si>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</si>
  <si>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</si>
  <si>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</si>
  <si>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</si>
  <si>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</si>
  <si>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</si>
  <si>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</si>
  <si>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</si>
  <si>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</si>
  <si>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</si>
  <si>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</si>
  <si>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</si>
  <si>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000 1 06 06000 00 0000 110</t>
  </si>
  <si>
    <t>Земельный налог</t>
  </si>
  <si>
    <t>000 1 06 06030 03 0000 110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</si>
  <si>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</si>
  <si>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</si>
  <si>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</si>
  <si>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</si>
  <si>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</si>
  <si>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</si>
  <si>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</si>
  <si>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</si>
  <si>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</si>
  <si>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</si>
  <si>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</si>
  <si>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</si>
  <si>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    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</si>
  <si>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</si>
  <si>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</si>
  <si>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</si>
  <si>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</si>
  <si>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</si>
  <si>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городских  поселений  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</si>
  <si>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</si>
  <si>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</si>
  <si>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</si>
  <si>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</si>
  <si>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000 111 05070 13 0000 120</t>
  </si>
  <si>
    <t>Доходы от сдачи в ареду имущества, составляющего государственную (муниципальную) казну (за исключением земельных участков)</t>
  </si>
  <si>
    <t>000 111 05075 13 0000 120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</si>
  <si>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</si>
  <si>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</si>
  <si>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</si>
  <si>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</si>
  <si>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</si>
  <si>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  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</si>
  <si>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</si>
  <si>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</si>
  <si>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000 1 11 09040 00 0000 120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</si>
  <si>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</si>
  <si>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000 1 11 09045 13 0000 120</t>
  </si>
  <si>
    <t>Прочие поступления 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</si>
  <si>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</si>
  <si>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</si>
  <si>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</si>
  <si>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</si>
  <si>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</si>
  <si>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</si>
  <si>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000 1 13 01995 13 0000 130</t>
  </si>
  <si>
    <t xml:space="preserve">прочие доходы от оказания платных услуг (работ) получателями средств бюджетов городских поселений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</si>
  <si>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</si>
  <si>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</si>
  <si>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</si>
  <si>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</si>
  <si>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</si>
  <si>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</si>
  <si>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</si>
  <si>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</si>
  <si>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</si>
  <si>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</si>
  <si>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</si>
  <si>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</si>
  <si>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</si>
  <si>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 участков, государственная собственность на которые не разграничена и которые расположены в границах городских  поселений</t>
  </si>
  <si>
    <t>000 1 16 00000 00 0000 000</t>
  </si>
  <si>
    <t>Штрафы, санкции, возмещение ущерба</t>
  </si>
  <si>
    <t>000 1 16 23000 00 0000 140</t>
  </si>
  <si>
    <t>Доходы от возмещения ущерба при возникновении страховых случаев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</si>
  <si>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</si>
  <si>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</si>
  <si>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</si>
  <si>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</si>
  <si>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</si>
  <si>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</si>
  <si>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</si>
  <si>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</si>
  <si>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</si>
  <si>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</si>
  <si>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</si>
  <si>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</si>
  <si>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</si>
  <si>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</si>
  <si>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</si>
  <si>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</si>
  <si>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</si>
  <si>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</si>
  <si>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</si>
  <si>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</si>
  <si>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000 2 02 15000 00 0000 151 </t>
  </si>
  <si>
    <t>дотации бюджетам субъектов Российской Федерации и муниципальных образований</t>
  </si>
  <si>
    <t xml:space="preserve">000 2 02 15001 00 0000 151 </t>
  </si>
  <si>
    <t>дотации на выравнивание бюджетной обеспеченности</t>
  </si>
  <si>
    <t>000 2 02 15001 13 0000 151</t>
  </si>
  <si>
    <t>дотации бюджетам городских поселений на выравнивание бюджетной обеспеченности</t>
  </si>
  <si>
    <t xml:space="preserve">000 2 02 20000 00 0000 151 </t>
  </si>
  <si>
    <t>Субсидии бюджетам бюджетной системы Российской Федерации (межбюджетные субсидии)</t>
  </si>
  <si>
    <t xml:space="preserve">000 2 02 20077 00 0000 151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</si>
  <si>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</si>
  <si>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000 2 02 20077 13 0000 151 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</si>
  <si>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</t>
  </si>
  <si>
    <t xml:space="preserve">000 2 02 29999 00 0000 151 </t>
  </si>
  <si>
    <t xml:space="preserve"> прочие субсидии </t>
  </si>
  <si>
    <t xml:space="preserve">000 2 02 29999 13 0000 151 </t>
  </si>
  <si>
    <t xml:space="preserve"> прочие субсидии бюджетам городских поселений</t>
  </si>
  <si>
    <t>000 2 07 000000 00 0000 180</t>
  </si>
  <si>
    <t>Прочие безвозмездные поступления</t>
  </si>
  <si>
    <t>000 2 07 05000 13 0000 180</t>
  </si>
  <si>
    <t>прочие безвозмездные поступления в бюджеты городских  поселений</t>
  </si>
  <si>
    <t>000 2 07 05030 13 0000 180</t>
  </si>
  <si>
    <t>2. Расходы бюджета.</t>
  </si>
  <si>
    <t xml:space="preserve">Код расхода по бюджетной классификации </t>
  </si>
  <si>
    <t xml:space="preserve">Исполнено </t>
  </si>
  <si>
    <t xml:space="preserve">Неисполненные   назначения </t>
  </si>
  <si>
    <t>х</t>
  </si>
  <si>
    <t>Расходы бюджета - ИТОГО</t>
  </si>
  <si>
    <t xml:space="preserve">000 0100  0000000000  000  </t>
  </si>
  <si>
    <t>Общегосударственные вопросы</t>
  </si>
  <si>
    <t>000 0100 0000000000 100</t>
  </si>
  <si>
    <t>Расходы на выплаты персоналу в целях обеспечения выполнения функций муниципальными органами, казенными учреждениями</t>
  </si>
  <si>
    <t>000 0100 0000000000 110</t>
  </si>
  <si>
    <t>Расходы на выплаты персоналу казенных учреждений</t>
  </si>
  <si>
    <t>000 0100 0000000000 111</t>
  </si>
  <si>
    <t>Фонд оплаты труда казенных учреждений</t>
  </si>
  <si>
    <t>000 0100 0000000000 112</t>
  </si>
  <si>
    <t>Иные выплаты персоналу казенных учреждений, за исключением  фонда оплаты труда</t>
  </si>
  <si>
    <t>000 0100 0000000000 119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</si>
  <si>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</si>
  <si>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000 0100 0000000000 120</t>
  </si>
  <si>
    <t>Расходы на выплаты персоналу муниципальных органов</t>
  </si>
  <si>
    <t>000 0100 0000000000 121</t>
  </si>
  <si>
    <t>Фонд оплаты труда муниципальных органов</t>
  </si>
  <si>
    <t>000 0100 0000000000 122</t>
  </si>
  <si>
    <t>Иные выплаты персоналу муниципальных органов, за исключением  фонда оплаты труда</t>
  </si>
  <si>
    <t>000 0100 0000000000 129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</si>
  <si>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</si>
  <si>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000 0100 0000000000 200</t>
  </si>
  <si>
    <t>Закупка товаров, работ и услуг для обеспечения муниципальных нужд</t>
  </si>
  <si>
    <t>000 0100 0000000000  240</t>
  </si>
  <si>
    <t>Иные закупки товаров, работ и услуг для обеспечения муниципальных нужд</t>
  </si>
  <si>
    <t>000 0100 0000000000 242</t>
  </si>
  <si>
    <t>Закупка товаров, работ, услуг в сфере информационно-коммуникационных технологий</t>
  </si>
  <si>
    <t>000 0100 0000000000 244</t>
  </si>
  <si>
    <t>Прочая закупка товаров, работ и услуг для обеспечения муниципальных нужд</t>
  </si>
  <si>
    <t>000 0100 0000000000 800</t>
  </si>
  <si>
    <t>Иные бюджетные ассигнования</t>
  </si>
  <si>
    <t>000 0100 0000000000 830</t>
  </si>
  <si>
    <t>Исполнение судебных актов</t>
  </si>
  <si>
    <t>000 0100 0000000000 831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</si>
  <si>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результате деятельности учреждений</t>
  </si>
  <si>
    <t>000 0100 0000000000 850</t>
  </si>
  <si>
    <t>Уплата налогов, сборов и иных платежей</t>
  </si>
  <si>
    <t>000 0100 0000000000 851</t>
  </si>
  <si>
    <t>Уплата налога на имущество организаций и земельного налога</t>
  </si>
  <si>
    <t>000 0100 0000000000 852</t>
  </si>
  <si>
    <t>Уплата прочих налогов и сборов</t>
  </si>
  <si>
    <t>000 0100 0000000000 853</t>
  </si>
  <si>
    <t>Уплата иных платежей</t>
  </si>
  <si>
    <t>000 0100 0000000000 870</t>
  </si>
  <si>
    <t>Резервные средства</t>
  </si>
  <si>
    <t>000 0102 0000000000 000</t>
  </si>
  <si>
    <t>Функционирование высшего должностного лица муниципального образования</t>
  </si>
  <si>
    <t>000 0102 0000000000 100</t>
  </si>
  <si>
    <t>000 0102 0000000000 120</t>
  </si>
  <si>
    <t>000 0102 0000000000 121</t>
  </si>
  <si>
    <t>000 0102 0000000000 129</t>
  </si>
  <si>
    <t>000 0104 0000000000 000</t>
  </si>
  <si>
    <t>Функционирование местных администраций</t>
  </si>
  <si>
    <t xml:space="preserve">000 0104 0000000000 100 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</si>
  <si>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</si>
  <si>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</si>
  <si>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</si>
  <si>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</si>
  <si>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</si>
  <si>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000 0104 0000000000  240</t>
  </si>
  <si>
    <t>000 0104 0000000000 242</t>
  </si>
  <si>
    <t>000 0104 0000000000 244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</si>
  <si>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</si>
  <si>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</si>
  <si>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</si>
  <si>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</si>
  <si>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</si>
  <si>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</si>
  <si>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</si>
  <si>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000 0111 0000000000 000</t>
  </si>
  <si>
    <t>Резервные фонды</t>
  </si>
  <si>
    <t>000 0111 0000000000 800</t>
  </si>
  <si>
    <t>000 0111 0000000000 870</t>
  </si>
  <si>
    <t>000 0113 0000000000 000</t>
  </si>
  <si>
    <t>Другие общегосударственные вопросы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</si>
  <si>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</si>
  <si>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</si>
  <si>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</si>
  <si>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</si>
  <si>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</si>
  <si>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</si>
  <si>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000 0113 0000000000  240</t>
  </si>
  <si>
    <t>000 0113 0000000000 242</t>
  </si>
  <si>
    <t>000 0113 0000000000 244</t>
  </si>
  <si>
    <t>Прочая закупка товаров, работ и услуг для обеспечения  муниципальных нужд</t>
  </si>
  <si>
    <t>000 0113 0000000000 800</t>
  </si>
  <si>
    <t>000 0113 0000000000 850</t>
  </si>
  <si>
    <t>000 0113 0000000000 851</t>
  </si>
  <si>
    <t>000 0113 0000000000 852</t>
  </si>
  <si>
    <t xml:space="preserve">000 0300 0000000000 000 </t>
  </si>
  <si>
    <t>Национальная безопасность и правоохранительная деятельность</t>
  </si>
  <si>
    <t>000 0300 0000000000 200</t>
  </si>
  <si>
    <t>000 0300 0000000000  240</t>
  </si>
  <si>
    <t>000 0300 0000000000 244</t>
  </si>
  <si>
    <t>000 0309  0000000000 000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</si>
  <si>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</si>
  <si>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000 0309 0000000000 200</t>
  </si>
  <si>
    <t>000 0309 0000000000  240</t>
  </si>
  <si>
    <t>000 0309 0000000000 244</t>
  </si>
  <si>
    <t>000 0310 0000000000 000</t>
  </si>
  <si>
    <t>Другие вопросы в области национальной безопасности и правоохранительной деятельности</t>
  </si>
  <si>
    <t>000 0310 0000000000 200</t>
  </si>
  <si>
    <t>000 0310 0000000000  240</t>
  </si>
  <si>
    <t>000 0310 0000000000 244</t>
  </si>
  <si>
    <t xml:space="preserve">000 0400 0000000000 000 </t>
  </si>
  <si>
    <t>Национальная экономика</t>
  </si>
  <si>
    <t>000 0400 0000000000 200</t>
  </si>
  <si>
    <t>000 0400 0000000000  240</t>
  </si>
  <si>
    <t>000 0400 0000000000 243</t>
  </si>
  <si>
    <t>Оплата работ, услуг</t>
  </si>
  <si>
    <t>000 0400 0000000000 244</t>
  </si>
  <si>
    <t>Работы, услуги по содержанию имущества</t>
  </si>
  <si>
    <t>000 0409 0000000000 000</t>
  </si>
  <si>
    <t xml:space="preserve">Дорожное хозяйство (дорожные  фонды) </t>
  </si>
  <si>
    <t>000 0409 0000000000 200</t>
  </si>
  <si>
    <t>000 0409 0000000000  240</t>
  </si>
  <si>
    <t>000 0409 0000000000 243</t>
  </si>
  <si>
    <t>Закупка товаров, работ, услуг в целях капитального ремонта муниципального имущества</t>
  </si>
  <si>
    <t>000 0412 0000000000  000</t>
  </si>
  <si>
    <t>Другие вопросы в области национальной экономики</t>
  </si>
  <si>
    <t>000 0412 0000000000  200</t>
  </si>
  <si>
    <t>000 0412 0000000000  240</t>
  </si>
  <si>
    <t>000 0412 0000000000 244</t>
  </si>
  <si>
    <t>000 0500 0000000000 000</t>
  </si>
  <si>
    <t>Жилищно-коммунальное хозяйство</t>
  </si>
  <si>
    <t>000 0500 0000000000 200</t>
  </si>
  <si>
    <t>000 0500 0000000000  240</t>
  </si>
  <si>
    <t>000 0500 0000000000 243</t>
  </si>
  <si>
    <t>000 0500 0000000000 244</t>
  </si>
  <si>
    <t>Прочая закупка товаров, работ и услуг для для обеспечения муниципальных нужд</t>
  </si>
  <si>
    <t>000 0500 0000000000 400</t>
  </si>
  <si>
    <t>Капитальные вложения в объекты  муниципальной собственности</t>
  </si>
  <si>
    <t>000 0500 0000000000 410</t>
  </si>
  <si>
    <t>Бюджетные инвестиции</t>
  </si>
  <si>
    <t>000 0500 0000000000 414</t>
  </si>
  <si>
    <t xml:space="preserve">Бюджетные инвестиции в объекты капитального строительства муниципальной собственности </t>
  </si>
  <si>
    <t>000 0500 0000000000 800</t>
  </si>
  <si>
    <t>000 0500 0000000000 810</t>
  </si>
  <si>
    <t>Безвозмездные перечисления организациям</t>
  </si>
  <si>
    <t>000 0501 0000000000  000</t>
  </si>
  <si>
    <t>Жилищное хозяйство</t>
  </si>
  <si>
    <t>000 0501 0000000000 200</t>
  </si>
  <si>
    <t>000 0501 0000000000  240</t>
  </si>
  <si>
    <t>000 0501 0000000000 243</t>
  </si>
  <si>
    <t>000 0501 0000000000 244</t>
  </si>
  <si>
    <t>000 0501 0000000000 800</t>
  </si>
  <si>
    <t>000 0501 0000000000 810</t>
  </si>
  <si>
    <t>000 0502 0000000000 000</t>
  </si>
  <si>
    <t>Коммунальное хозяйство</t>
  </si>
  <si>
    <t>000 0502 0000000000  200</t>
  </si>
  <si>
    <t>000 0502 0000000000  240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</si>
  <si>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</si>
  <si>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</si>
  <si>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</si>
  <si>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</si>
  <si>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</si>
  <si>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000 0503 0000000000 000</t>
  </si>
  <si>
    <t>Благоустройство</t>
  </si>
  <si>
    <t>000 0503 0000000000  200</t>
  </si>
  <si>
    <t>000 0503 0000000000  240</t>
  </si>
  <si>
    <t>000 0503 0000000000  243</t>
  </si>
  <si>
    <t>000 0503 0000000000 244</t>
  </si>
  <si>
    <t>000 0505 0000000000 000</t>
  </si>
  <si>
    <t>Другие вопросы в области жилищно-коммунального хозяйства</t>
  </si>
  <si>
    <t>000 0505 0000000000  200</t>
  </si>
  <si>
    <t>000 0505 0000000000  240</t>
  </si>
  <si>
    <t>000 0505 0000000000 244</t>
  </si>
  <si>
    <t>000 0505 0000000000 400</t>
  </si>
  <si>
    <t>000 0505 0000000000 410</t>
  </si>
  <si>
    <t>000 0505 0000000000 414</t>
  </si>
  <si>
    <t xml:space="preserve">000 0800 0000000000 000 </t>
  </si>
  <si>
    <t xml:space="preserve">Культура и кинематография </t>
  </si>
  <si>
    <t>000 0800 0000000000 100</t>
  </si>
  <si>
    <t>Расходы на выплаты персоналу в целях обеспечения выполнения функций муниципальными органами,  казенными учреждениями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</si>
  <si>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</si>
  <si>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</si>
  <si>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</si>
  <si>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</si>
  <si>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</si>
  <si>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000 0800 0000000000  240</t>
  </si>
  <si>
    <t>000 0800 0000000000 242</t>
  </si>
  <si>
    <t>000 0800 0000000000 244</t>
  </si>
  <si>
    <t>000 0800 0000000000 800</t>
  </si>
  <si>
    <t>000 0800 0000000000 850</t>
  </si>
  <si>
    <t>000 0800 0000000000 851</t>
  </si>
  <si>
    <t>000 0800 0000000000 852</t>
  </si>
  <si>
    <t>000 0800 0000000000 853</t>
  </si>
  <si>
    <t>000 0801 0000000000 000</t>
  </si>
  <si>
    <t>Культура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</si>
  <si>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</si>
  <si>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</si>
  <si>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</si>
  <si>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</si>
  <si>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</si>
  <si>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</si>
  <si>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000 0801 0000000000  240</t>
  </si>
  <si>
    <t>000 0801 0000000000 242</t>
  </si>
  <si>
    <t>000 0801 0000000000 244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</si>
  <si>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</si>
  <si>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</si>
  <si>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</si>
  <si>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</si>
  <si>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</si>
  <si>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000 0900 0000000000 000</t>
  </si>
  <si>
    <t>Здравоохранение</t>
  </si>
  <si>
    <t>000 0900 0000000000 200</t>
  </si>
  <si>
    <t>000 0900 0000000000  240</t>
  </si>
  <si>
    <t>000 0900 0000000000 244</t>
  </si>
  <si>
    <t>000 0907 0000000000 000</t>
  </si>
  <si>
    <t>Санитарно-эпидемиологическое благополучие</t>
  </si>
  <si>
    <t>000 0907 0000000000  200</t>
  </si>
  <si>
    <t>000 0907 0000000000  240</t>
  </si>
  <si>
    <t>000 0907 0000000000 244</t>
  </si>
  <si>
    <t>000 1000 0000000000 000</t>
  </si>
  <si>
    <t>Социальная политика</t>
  </si>
  <si>
    <t>000 1000 0000000000 200</t>
  </si>
  <si>
    <t>000 1000 0000000000  240</t>
  </si>
  <si>
    <t>000 1000 0000000000 244</t>
  </si>
  <si>
    <t>000 1000 0000000000 300</t>
  </si>
  <si>
    <t>Социальное обеспечение и иные выплаты населению</t>
  </si>
  <si>
    <t>000 1000 0000000000 310</t>
  </si>
  <si>
    <t>Публичные нормативные социальные выплаты гражданам</t>
  </si>
  <si>
    <t>000 1000 0000000000 312</t>
  </si>
  <si>
    <t>Иные пенсии, социальные доплаты к пенсиям</t>
  </si>
  <si>
    <t>000 1000 0000000000 313</t>
  </si>
  <si>
    <t>Пособия, компенсации, меры социальной поддержки  по публичным нормативным обязательствам</t>
  </si>
  <si>
    <t>000 1001 0000000000 000</t>
  </si>
  <si>
    <t>Пенсионное обеспечение</t>
  </si>
  <si>
    <t>000 1001 0000000000 300</t>
  </si>
  <si>
    <t>000 1001 0000000000 310</t>
  </si>
  <si>
    <t>000 1001 0000000000 312</t>
  </si>
  <si>
    <t>000 1001 0000000000 313</t>
  </si>
  <si>
    <t>Пособия, компенсации, меры социальной поддержки по публичным нормативным обязательствам</t>
  </si>
  <si>
    <t>000 1003 0000000000 000</t>
  </si>
  <si>
    <t>Социальное обеспечение населения</t>
  </si>
  <si>
    <t>000 1003 0000000000 300</t>
  </si>
  <si>
    <t>000 1003 0000000000 310</t>
  </si>
  <si>
    <t>000 1003 0000000000 313</t>
  </si>
  <si>
    <t>000 1006 0000000000 000</t>
  </si>
  <si>
    <t>Другие вопросы в области социальной политики</t>
  </si>
  <si>
    <t>000 1006 0000000000  200</t>
  </si>
  <si>
    <t>000 1006 0000000000  240</t>
  </si>
  <si>
    <t>000 1006 0000000000 244</t>
  </si>
  <si>
    <t>000 1100 0000000000 000</t>
  </si>
  <si>
    <t>Физическая культура и спорт</t>
  </si>
  <si>
    <t>000 1100 0000000000 100</t>
  </si>
  <si>
    <t>000 1100 0000000000 110</t>
  </si>
  <si>
    <t>000 1100 0000000000 111</t>
  </si>
  <si>
    <t>000 1100 0000000000 112</t>
  </si>
  <si>
    <t>000 1100 0000000000 113</t>
  </si>
  <si>
    <t>Иные выплаты , за исключением фонда оплаты труда учреждений лицам, привлекаемым согласно законодательству для выполнения отдельных полномочий</t>
  </si>
  <si>
    <t>000 1100 0000000000 119</t>
  </si>
  <si>
    <t>000 1100 0000000000 200</t>
  </si>
  <si>
    <t>000 1100 0000000000  240</t>
  </si>
  <si>
    <t>000 1100 0000000000  242</t>
  </si>
  <si>
    <t>000 1100 0000000000  244</t>
  </si>
  <si>
    <t>000 1100 0000000000 400</t>
  </si>
  <si>
    <t>капитальные вложения в объекты  муниципальной собственности</t>
  </si>
  <si>
    <t>000 1100 0000000000 410</t>
  </si>
  <si>
    <t>000 1100 0000000000 414</t>
  </si>
  <si>
    <t>Бюджетные инвестиции в объекты капитального строительства муниципальной собственности</t>
  </si>
  <si>
    <t>000 1100 0000000000 800</t>
  </si>
  <si>
    <t>000 1100 0000000000 850</t>
  </si>
  <si>
    <t>000 1100 0000000000 851</t>
  </si>
  <si>
    <t>000 1100  0000000000 852</t>
  </si>
  <si>
    <t>000 1100  0000000000 853</t>
  </si>
  <si>
    <t>000 1102 0000000000 000</t>
  </si>
  <si>
    <t>Массовый спорт</t>
  </si>
  <si>
    <t>000 1102 0000000000 100</t>
  </si>
  <si>
    <t>000 1102 0000000000 110</t>
  </si>
  <si>
    <t>000 1102 0000000000 111</t>
  </si>
  <si>
    <t>000 1102 0000000000 112</t>
  </si>
  <si>
    <t>000 1102 0000000000 113</t>
  </si>
  <si>
    <t>000 1102 0000000000 119</t>
  </si>
  <si>
    <t>000 1102 0000000000 200</t>
  </si>
  <si>
    <t>000 1102 0000000000  240</t>
  </si>
  <si>
    <t>000 1102 0000000000  242</t>
  </si>
  <si>
    <t>000 1102 0000000000  244</t>
  </si>
  <si>
    <t>000 1102 0000000000 800</t>
  </si>
  <si>
    <t>000 1102 0000000000 850</t>
  </si>
  <si>
    <t>000 1102 0000000000 851</t>
  </si>
  <si>
    <t>000 1102  0000000000 852</t>
  </si>
  <si>
    <t>000 1102  0000000000 853</t>
  </si>
  <si>
    <t>000 1105 0000000000 000</t>
  </si>
  <si>
    <t>Другие вопросы в области физической культуры и спорта</t>
  </si>
  <si>
    <t>000 1105 0000000000 200</t>
  </si>
  <si>
    <t>000 1105 0000000000 240</t>
  </si>
  <si>
    <t>000 1105 0000000000 244</t>
  </si>
  <si>
    <t>000 1300 0000000000 000</t>
  </si>
  <si>
    <t>Обслуживание государственного и муниципального долга</t>
  </si>
  <si>
    <t>000 1300 0000000000 700</t>
  </si>
  <si>
    <t>Обслуживание государственного (муниципального) долга</t>
  </si>
  <si>
    <t>000 1300 0000000000 730</t>
  </si>
  <si>
    <t>Обслуживание муниципального долга</t>
  </si>
  <si>
    <t>000 1301 0000000000 000</t>
  </si>
  <si>
    <t>Обслуживание государственного внутреннего и муниципального долга</t>
  </si>
  <si>
    <t>000 1301 0000000000 700</t>
  </si>
  <si>
    <t>000 1301 0000000000 730</t>
  </si>
  <si>
    <t>Результат исполнения бюджета (дефицит "-", профицит "+")</t>
  </si>
  <si>
    <t>Приложение</t>
  </si>
  <si>
    <t>к постановлению администрации</t>
  </si>
  <si>
    <t>Бутурлиновского городского поселения</t>
  </si>
  <si>
    <t>Бутурлиновского муниципального района</t>
  </si>
  <si>
    <t>Воронежской области</t>
  </si>
  <si>
    <t>от 17.05.2017г. № 289</t>
  </si>
  <si>
    <t xml:space="preserve">3. Источники финансирования дефицита бюджета. </t>
  </si>
  <si>
    <t xml:space="preserve">Код источника финансирования дефицита бюджета по бюджетной классификации 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</si>
  <si>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</si>
  <si>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</si>
  <si>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</si>
  <si>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>000 01 03 00 00 00 0000 000</t>
  </si>
  <si>
    <t>Бюджетные кредиты от других бюджетов бюджетной системы  РФ</t>
  </si>
  <si>
    <t>000 01 03 01 00 00 0000 000</t>
  </si>
  <si>
    <t>Бюджетные кредиты от других бюджетов бюджетной системы  РФ в валюте РФ</t>
  </si>
  <si>
    <t>000 01 03 01 00 00 0000 700</t>
  </si>
  <si>
    <t>Получение   бюджетных кредитов  от других бюджетов бюджетной системы РФ в валюте РФ</t>
  </si>
  <si>
    <t>000 01 03 01 00 13 0000 710</t>
  </si>
  <si>
    <t>Получение  кредитов  от других бюджетов бюджетной системы РФ бюджетами городских поселений  в валюте РФ</t>
  </si>
  <si>
    <t>000 01 03 01 00 00 0000 800</t>
  </si>
  <si>
    <t>Погашение  бюджетных кредитов, полученных  от других бюджетов бюджетной системы РФ в валюте РФ</t>
  </si>
  <si>
    <t>000 01 03 01 00 13 0000 810</t>
  </si>
  <si>
    <t>Погашение бюджетами городских поселений кредитов от других бюджетов бюджетной системы РФ в валюте РФ</t>
  </si>
  <si>
    <t>000 01 00 00 00 00 0000 000</t>
  </si>
  <si>
    <t xml:space="preserve">Изменение остатков средств 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</si>
  <si>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</si>
  <si>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</si>
  <si>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</si>
  <si>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</si>
  <si>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</si>
  <si>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</si>
  <si>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</si>
  <si>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</si>
  <si>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000 01 05 02 01 13 0000 510</t>
  </si>
  <si>
    <t>Увеличение прочих остатков денежных средств бюджетов городских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</si>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</sst>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#,##0.00"/>
    <numFmt numFmtId="168" formatCode="#,##0"/>
  </numFmts>
  <fonts count="2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2"/>
    </font>
    <font>
      <i/>
      <sz val="12"/>
      <name val="Times New Roman"/>
      <family val="1"/>
    </font>
    <font>
      <i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10"/>
      <name val="Arial Cyr"/>
      <family val="2"/>
    </font>
    <font>
      <b/>
      <i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justify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4" fillId="0" borderId="0" xfId="0" applyFont="1" applyAlignment="1">
      <alignment wrapText="1"/>
    </xf>
    <xf numFmtId="164" fontId="5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4" fontId="4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2" xfId="0" applyFont="1" applyBorder="1" applyAlignment="1">
      <alignment horizontal="left" wrapText="1"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5" fillId="2" borderId="1" xfId="0" applyFont="1" applyFill="1" applyBorder="1" applyAlignment="1">
      <alignment wrapText="1"/>
    </xf>
    <xf numFmtId="164" fontId="5" fillId="2" borderId="1" xfId="0" applyFont="1" applyFill="1" applyBorder="1" applyAlignment="1">
      <alignment horizontal="center" wrapText="1"/>
    </xf>
    <xf numFmtId="167" fontId="5" fillId="2" borderId="1" xfId="0" applyNumberFormat="1" applyFont="1" applyFill="1" applyBorder="1" applyAlignment="1">
      <alignment horizontal="center" wrapText="1"/>
    </xf>
    <xf numFmtId="167" fontId="7" fillId="2" borderId="1" xfId="0" applyNumberFormat="1" applyFont="1" applyFill="1" applyBorder="1" applyAlignment="1">
      <alignment horizontal="center" wrapText="1"/>
    </xf>
    <xf numFmtId="164" fontId="7" fillId="2" borderId="1" xfId="0" applyFont="1" applyFill="1" applyBorder="1" applyAlignment="1">
      <alignment wrapText="1"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wrapText="1"/>
    </xf>
    <xf numFmtId="164" fontId="9" fillId="2" borderId="1" xfId="0" applyFont="1" applyFill="1" applyBorder="1" applyAlignment="1">
      <alignment horizontal="left" wrapText="1"/>
    </xf>
    <xf numFmtId="167" fontId="9" fillId="2" borderId="1" xfId="0" applyNumberFormat="1" applyFont="1" applyFill="1" applyBorder="1" applyAlignment="1">
      <alignment horizontal="center" wrapText="1"/>
    </xf>
    <xf numFmtId="164" fontId="10" fillId="0" borderId="0" xfId="0" applyFont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wrapText="1"/>
    </xf>
    <xf numFmtId="164" fontId="5" fillId="2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justify" wrapText="1"/>
    </xf>
    <xf numFmtId="167" fontId="3" fillId="3" borderId="1" xfId="0" applyNumberFormat="1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164" fontId="3" fillId="2" borderId="1" xfId="0" applyFont="1" applyFill="1" applyBorder="1" applyAlignment="1">
      <alignment wrapText="1"/>
    </xf>
    <xf numFmtId="167" fontId="9" fillId="2" borderId="1" xfId="0" applyNumberFormat="1" applyFont="1" applyFill="1" applyBorder="1" applyAlignment="1">
      <alignment/>
    </xf>
    <xf numFmtId="167" fontId="9" fillId="2" borderId="1" xfId="0" applyNumberFormat="1" applyFont="1" applyFill="1" applyBorder="1" applyAlignment="1">
      <alignment horizontal="center"/>
    </xf>
    <xf numFmtId="164" fontId="9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4" borderId="1" xfId="0" applyFont="1" applyFill="1" applyBorder="1" applyAlignment="1">
      <alignment wrapText="1"/>
    </xf>
    <xf numFmtId="167" fontId="3" fillId="4" borderId="1" xfId="0" applyNumberFormat="1" applyFont="1" applyFill="1" applyBorder="1" applyAlignment="1">
      <alignment horizontal="center" wrapText="1"/>
    </xf>
    <xf numFmtId="164" fontId="3" fillId="3" borderId="1" xfId="0" applyFont="1" applyFill="1" applyBorder="1" applyAlignment="1">
      <alignment/>
    </xf>
    <xf numFmtId="164" fontId="3" fillId="3" borderId="1" xfId="0" applyFont="1" applyFill="1" applyBorder="1" applyAlignment="1">
      <alignment wrapText="1"/>
    </xf>
    <xf numFmtId="165" fontId="0" fillId="0" borderId="0" xfId="0" applyNumberFormat="1" applyAlignment="1">
      <alignment/>
    </xf>
    <xf numFmtId="164" fontId="11" fillId="0" borderId="0" xfId="0" applyFont="1" applyBorder="1" applyAlignment="1">
      <alignment horizontal="center" wrapText="1"/>
    </xf>
    <xf numFmtId="164" fontId="11" fillId="0" borderId="0" xfId="0" applyFont="1" applyAlignment="1">
      <alignment horizontal="center" wrapText="1"/>
    </xf>
    <xf numFmtId="165" fontId="11" fillId="0" borderId="0" xfId="0" applyNumberFormat="1" applyFont="1" applyAlignment="1">
      <alignment horizontal="center" wrapText="1"/>
    </xf>
    <xf numFmtId="164" fontId="12" fillId="0" borderId="3" xfId="0" applyFont="1" applyBorder="1" applyAlignment="1">
      <alignment wrapText="1"/>
    </xf>
    <xf numFmtId="164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wrapText="1"/>
    </xf>
    <xf numFmtId="165" fontId="14" fillId="0" borderId="3" xfId="0" applyNumberFormat="1" applyFont="1" applyBorder="1" applyAlignment="1">
      <alignment wrapText="1"/>
    </xf>
    <xf numFmtId="168" fontId="11" fillId="0" borderId="3" xfId="0" applyNumberFormat="1" applyFont="1" applyBorder="1" applyAlignment="1">
      <alignment horizontal="center" wrapText="1"/>
    </xf>
    <xf numFmtId="164" fontId="15" fillId="0" borderId="3" xfId="0" applyFont="1" applyBorder="1" applyAlignment="1">
      <alignment wrapText="1"/>
    </xf>
    <xf numFmtId="167" fontId="15" fillId="3" borderId="3" xfId="0" applyNumberFormat="1" applyFont="1" applyFill="1" applyBorder="1" applyAlignment="1">
      <alignment wrapText="1"/>
    </xf>
    <xf numFmtId="164" fontId="16" fillId="0" borderId="3" xfId="0" applyFont="1" applyBorder="1" applyAlignment="1">
      <alignment wrapText="1"/>
    </xf>
    <xf numFmtId="164" fontId="17" fillId="0" borderId="3" xfId="0" applyFont="1" applyBorder="1" applyAlignment="1">
      <alignment wrapText="1"/>
    </xf>
    <xf numFmtId="167" fontId="18" fillId="3" borderId="3" xfId="0" applyNumberFormat="1" applyFont="1" applyFill="1" applyBorder="1" applyAlignment="1">
      <alignment wrapText="1"/>
    </xf>
    <xf numFmtId="167" fontId="19" fillId="3" borderId="3" xfId="0" applyNumberFormat="1" applyFont="1" applyFill="1" applyBorder="1" applyAlignment="1">
      <alignment wrapText="1"/>
    </xf>
    <xf numFmtId="167" fontId="13" fillId="3" borderId="3" xfId="0" applyNumberFormat="1" applyFont="1" applyFill="1" applyBorder="1" applyAlignment="1">
      <alignment wrapText="1"/>
    </xf>
    <xf numFmtId="164" fontId="20" fillId="0" borderId="3" xfId="0" applyFont="1" applyBorder="1" applyAlignment="1">
      <alignment wrapText="1"/>
    </xf>
    <xf numFmtId="164" fontId="21" fillId="0" borderId="3" xfId="0" applyFont="1" applyBorder="1" applyAlignment="1">
      <alignment wrapText="1"/>
    </xf>
    <xf numFmtId="167" fontId="21" fillId="3" borderId="3" xfId="0" applyNumberFormat="1" applyFont="1" applyFill="1" applyBorder="1" applyAlignment="1">
      <alignment wrapText="1"/>
    </xf>
    <xf numFmtId="164" fontId="22" fillId="0" borderId="0" xfId="0" applyFont="1" applyAlignment="1">
      <alignment/>
    </xf>
    <xf numFmtId="167" fontId="13" fillId="0" borderId="3" xfId="0" applyNumberFormat="1" applyFont="1" applyFill="1" applyBorder="1" applyAlignment="1">
      <alignment wrapText="1"/>
    </xf>
    <xf numFmtId="167" fontId="13" fillId="0" borderId="3" xfId="0" applyNumberFormat="1" applyFont="1" applyBorder="1" applyAlignment="1">
      <alignment wrapText="1"/>
    </xf>
    <xf numFmtId="164" fontId="0" fillId="0" borderId="0" xfId="0" applyFont="1" applyAlignment="1">
      <alignment/>
    </xf>
    <xf numFmtId="167" fontId="17" fillId="0" borderId="3" xfId="0" applyNumberFormat="1" applyFont="1" applyBorder="1" applyAlignment="1">
      <alignment wrapText="1"/>
    </xf>
    <xf numFmtId="167" fontId="15" fillId="0" borderId="3" xfId="0" applyNumberFormat="1" applyFont="1" applyBorder="1" applyAlignment="1">
      <alignment wrapText="1"/>
    </xf>
    <xf numFmtId="167" fontId="21" fillId="0" borderId="3" xfId="0" applyNumberFormat="1" applyFont="1" applyBorder="1" applyAlignment="1">
      <alignment wrapText="1"/>
    </xf>
    <xf numFmtId="164" fontId="23" fillId="0" borderId="0" xfId="0" applyFont="1" applyAlignment="1">
      <alignment/>
    </xf>
    <xf numFmtId="164" fontId="12" fillId="0" borderId="3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3" fillId="0" borderId="3" xfId="0" applyFont="1" applyBorder="1" applyAlignment="1">
      <alignment horizontal="center" wrapText="1"/>
    </xf>
    <xf numFmtId="164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167" fontId="3" fillId="0" borderId="3" xfId="0" applyNumberFormat="1" applyFont="1" applyBorder="1" applyAlignment="1">
      <alignment wrapText="1"/>
    </xf>
    <xf numFmtId="167" fontId="3" fillId="0" borderId="3" xfId="0" applyNumberFormat="1" applyFont="1" applyBorder="1" applyAlignment="1">
      <alignment/>
    </xf>
    <xf numFmtId="167" fontId="3" fillId="0" borderId="4" xfId="0" applyNumberFormat="1" applyFont="1" applyBorder="1" applyAlignment="1">
      <alignment wrapText="1"/>
    </xf>
    <xf numFmtId="164" fontId="3" fillId="0" borderId="0" xfId="0" applyFont="1" applyAlignment="1">
      <alignment horizontal="center" wrapText="1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left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C5" sqref="C5"/>
    </sheetView>
  </sheetViews>
  <sheetFormatPr defaultColWidth="9.00390625" defaultRowHeight="12.75"/>
  <cols>
    <col min="1" max="1" width="28.75390625" style="1" customWidth="1"/>
    <col min="2" max="2" width="51.875" style="1" customWidth="1"/>
    <col min="3" max="3" width="15.625" style="2" customWidth="1"/>
    <col min="4" max="4" width="17.25390625" style="2" customWidth="1"/>
    <col min="5" max="5" width="18.00390625" style="2" customWidth="1"/>
    <col min="6" max="6" width="19.125" style="0" customWidth="1"/>
  </cols>
  <sheetData>
    <row r="1" spans="1:5" s="5" customFormat="1" ht="15" customHeight="1">
      <c r="A1" s="3"/>
      <c r="B1" s="4" t="s">
        <v>0</v>
      </c>
      <c r="C1" s="4"/>
      <c r="D1" s="4"/>
      <c r="E1" s="4"/>
    </row>
    <row r="2" spans="1:5" s="5" customFormat="1" ht="15" customHeight="1">
      <c r="A2" s="3"/>
      <c r="B2" s="4" t="s">
        <v>1</v>
      </c>
      <c r="C2" s="4"/>
      <c r="D2" s="4"/>
      <c r="E2" s="4"/>
    </row>
    <row r="3" spans="1:5" s="5" customFormat="1" ht="15" customHeight="1">
      <c r="A3" s="3"/>
      <c r="B3" s="6" t="s">
        <v>2</v>
      </c>
      <c r="C3" s="6"/>
      <c r="D3" s="6"/>
      <c r="E3" s="6"/>
    </row>
    <row r="4" spans="1:6" s="5" customFormat="1" ht="18.75" customHeight="1">
      <c r="A4" s="3"/>
      <c r="B4" s="7"/>
      <c r="C4" s="4" t="s">
        <v>3</v>
      </c>
      <c r="D4" s="4"/>
      <c r="E4" s="4"/>
      <c r="F4" s="8"/>
    </row>
    <row r="5" spans="1:5" ht="15">
      <c r="A5" s="3"/>
      <c r="B5" s="3"/>
      <c r="C5" s="9"/>
      <c r="D5" s="9"/>
      <c r="E5" s="9"/>
    </row>
    <row r="6" spans="1:5" s="13" customFormat="1" ht="15">
      <c r="A6" s="10"/>
      <c r="B6" s="11" t="s">
        <v>4</v>
      </c>
      <c r="C6" s="12"/>
      <c r="D6" s="12"/>
      <c r="E6" s="12"/>
    </row>
    <row r="7" spans="1:5" s="5" customFormat="1" ht="15">
      <c r="A7" s="14"/>
      <c r="B7" s="15" t="s">
        <v>5</v>
      </c>
      <c r="C7" s="14"/>
      <c r="D7" s="16"/>
      <c r="E7" s="17" t="s">
        <v>6</v>
      </c>
    </row>
    <row r="8" spans="1:7" s="5" customFormat="1" ht="15.75" customHeight="1">
      <c r="A8" s="18"/>
      <c r="B8" s="18"/>
      <c r="D8" s="4" t="s">
        <v>7</v>
      </c>
      <c r="E8" s="19" t="s">
        <v>8</v>
      </c>
      <c r="F8" s="20"/>
      <c r="G8" s="20"/>
    </row>
    <row r="9" spans="2:7" s="5" customFormat="1" ht="15.75" customHeight="1">
      <c r="B9" s="3"/>
      <c r="C9" s="18"/>
      <c r="D9" s="6" t="s">
        <v>9</v>
      </c>
      <c r="E9" s="21" t="s">
        <v>10</v>
      </c>
      <c r="F9" s="20"/>
      <c r="G9" s="20"/>
    </row>
    <row r="10" spans="2:7" s="5" customFormat="1" ht="15.75" customHeight="1">
      <c r="B10" s="22"/>
      <c r="C10" s="23"/>
      <c r="D10" s="4" t="s">
        <v>11</v>
      </c>
      <c r="E10" s="17" t="s">
        <v>12</v>
      </c>
      <c r="F10" s="20"/>
      <c r="G10" s="20"/>
    </row>
    <row r="11" spans="1:7" s="5" customFormat="1" ht="15.75" customHeight="1">
      <c r="A11" s="24" t="s">
        <v>13</v>
      </c>
      <c r="B11" s="24"/>
      <c r="C11" s="24"/>
      <c r="D11" s="4" t="s">
        <v>14</v>
      </c>
      <c r="E11" s="17" t="s">
        <v>15</v>
      </c>
      <c r="F11" s="20"/>
      <c r="G11" s="20"/>
    </row>
    <row r="12" spans="1:7" s="5" customFormat="1" ht="15.75" customHeight="1">
      <c r="A12" s="4" t="s">
        <v>16</v>
      </c>
      <c r="B12" s="4"/>
      <c r="C12" s="4"/>
      <c r="D12" s="4" t="s">
        <v>17</v>
      </c>
      <c r="E12" s="17" t="s">
        <v>18</v>
      </c>
      <c r="F12" s="20"/>
      <c r="G12" s="20"/>
    </row>
    <row r="13" spans="1:7" s="5" customFormat="1" ht="15.75" customHeight="1">
      <c r="A13" s="4" t="s">
        <v>19</v>
      </c>
      <c r="B13" s="4"/>
      <c r="C13" s="15"/>
      <c r="D13" s="15"/>
      <c r="E13" s="17"/>
      <c r="F13" s="20"/>
      <c r="G13" s="20"/>
    </row>
    <row r="14" spans="1:7" s="5" customFormat="1" ht="15.75" customHeight="1">
      <c r="A14" s="4" t="s">
        <v>20</v>
      </c>
      <c r="B14" s="4"/>
      <c r="C14" s="15"/>
      <c r="D14" s="15"/>
      <c r="E14" s="17" t="s">
        <v>21</v>
      </c>
      <c r="F14" s="20"/>
      <c r="G14" s="20"/>
    </row>
    <row r="15" spans="1:7" s="5" customFormat="1" ht="15.75" customHeight="1">
      <c r="A15" s="18"/>
      <c r="B15" s="18"/>
      <c r="C15" s="18"/>
      <c r="D15" s="18"/>
      <c r="E15" s="12"/>
      <c r="F15" s="20"/>
      <c r="G15" s="20"/>
    </row>
    <row r="16" spans="1:5" s="5" customFormat="1" ht="15" customHeight="1">
      <c r="A16" s="22"/>
      <c r="B16" s="15" t="s">
        <v>22</v>
      </c>
      <c r="C16" s="15"/>
      <c r="D16" s="25"/>
      <c r="E16" s="26"/>
    </row>
    <row r="17" spans="1:5" s="5" customFormat="1" ht="15">
      <c r="A17" s="27"/>
      <c r="B17" s="27"/>
      <c r="C17" s="9"/>
      <c r="D17" s="28"/>
      <c r="E17" s="29"/>
    </row>
    <row r="18" spans="1:5" s="5" customFormat="1" ht="44.25" customHeight="1">
      <c r="A18" s="30" t="s">
        <v>23</v>
      </c>
      <c r="B18" s="30" t="s">
        <v>24</v>
      </c>
      <c r="C18" s="31" t="s">
        <v>25</v>
      </c>
      <c r="D18" s="32" t="s">
        <v>26</v>
      </c>
      <c r="E18" s="31" t="s">
        <v>27</v>
      </c>
    </row>
    <row r="19" spans="1:5" s="13" customFormat="1" ht="15">
      <c r="A19" s="33" t="s">
        <v>28</v>
      </c>
      <c r="B19" s="34" t="s">
        <v>29</v>
      </c>
      <c r="C19" s="35">
        <f>C20+C81</f>
        <v>138145340</v>
      </c>
      <c r="D19" s="35">
        <f>D20+D81</f>
        <v>17799408.96</v>
      </c>
      <c r="E19" s="36">
        <f>C19-D19</f>
        <v>120345931.03999999</v>
      </c>
    </row>
    <row r="20" spans="1:5" s="38" customFormat="1" ht="15" customHeight="1">
      <c r="A20" s="37" t="s">
        <v>30</v>
      </c>
      <c r="B20" s="37" t="s">
        <v>31</v>
      </c>
      <c r="C20" s="36">
        <f>C21+C33+C36+C44+C60+C64+C78+C71+C27</f>
        <v>76195600</v>
      </c>
      <c r="D20" s="36">
        <f>D21+D33+D36+D44+D60+D64+D78+D71+D27</f>
        <v>17123088.96</v>
      </c>
      <c r="E20" s="36">
        <f>C20-D20</f>
        <v>59072511.04</v>
      </c>
    </row>
    <row r="21" spans="1:5" s="13" customFormat="1" ht="17.25" customHeight="1">
      <c r="A21" s="33" t="s">
        <v>32</v>
      </c>
      <c r="B21" s="33" t="s">
        <v>33</v>
      </c>
      <c r="C21" s="35">
        <f>SUM(C22)</f>
        <v>28561000</v>
      </c>
      <c r="D21" s="35">
        <f>SUM(D22)</f>
        <v>4853492.51</v>
      </c>
      <c r="E21" s="36">
        <f>C21-D21</f>
        <v>23707507.490000002</v>
      </c>
    </row>
    <row r="22" spans="1:5" s="42" customFormat="1" ht="17.25" customHeight="1">
      <c r="A22" s="39" t="s">
        <v>34</v>
      </c>
      <c r="B22" s="40" t="s">
        <v>35</v>
      </c>
      <c r="C22" s="41">
        <f>C23+C24+C26+C25</f>
        <v>28561000</v>
      </c>
      <c r="D22" s="41">
        <f>D23+D24+D26+D25</f>
        <v>4853492.51</v>
      </c>
      <c r="E22" s="41">
        <f>C22-D22</f>
        <v>23707507.490000002</v>
      </c>
    </row>
    <row r="23" spans="1:5" s="5" customFormat="1" ht="105" customHeight="1">
      <c r="A23" s="43" t="s">
        <v>36</v>
      </c>
      <c r="B23" s="44" t="s">
        <v>37</v>
      </c>
      <c r="C23" s="45">
        <v>28488000</v>
      </c>
      <c r="D23" s="45">
        <v>4832893.26</v>
      </c>
      <c r="E23" s="45">
        <f>C23-D23</f>
        <v>23655106.740000002</v>
      </c>
    </row>
    <row r="24" spans="1:5" s="5" customFormat="1" ht="128.25" customHeight="1">
      <c r="A24" s="30" t="s">
        <v>38</v>
      </c>
      <c r="B24" s="46" t="s">
        <v>39</v>
      </c>
      <c r="C24" s="47">
        <v>35000</v>
      </c>
      <c r="D24" s="47">
        <v>7638.8</v>
      </c>
      <c r="E24" s="47">
        <f>C24-D24</f>
        <v>27361.2</v>
      </c>
    </row>
    <row r="25" spans="1:5" s="5" customFormat="1" ht="62.25" customHeight="1">
      <c r="A25" s="30" t="s">
        <v>40</v>
      </c>
      <c r="B25" s="46" t="s">
        <v>41</v>
      </c>
      <c r="C25" s="47">
        <v>38000</v>
      </c>
      <c r="D25" s="47">
        <v>12960.45</v>
      </c>
      <c r="E25" s="47">
        <f>C25-D25</f>
        <v>25039.55</v>
      </c>
    </row>
    <row r="26" spans="1:5" s="5" customFormat="1" ht="102" customHeight="1">
      <c r="A26" s="30" t="s">
        <v>42</v>
      </c>
      <c r="B26" s="46" t="s">
        <v>43</v>
      </c>
      <c r="C26" s="47"/>
      <c r="D26" s="47"/>
      <c r="E26" s="47">
        <f>C26-D26</f>
        <v>0</v>
      </c>
    </row>
    <row r="27" spans="1:5" s="13" customFormat="1" ht="41.25" customHeight="1">
      <c r="A27" s="48" t="s">
        <v>44</v>
      </c>
      <c r="B27" s="33" t="s">
        <v>45</v>
      </c>
      <c r="C27" s="35">
        <f>C28</f>
        <v>3391600</v>
      </c>
      <c r="D27" s="35">
        <f>D28</f>
        <v>850653.7000000001</v>
      </c>
      <c r="E27" s="35">
        <f>C27-D27</f>
        <v>2540946.3</v>
      </c>
    </row>
    <row r="28" spans="1:5" s="42" customFormat="1" ht="48.75" customHeight="1">
      <c r="A28" s="40" t="s">
        <v>46</v>
      </c>
      <c r="B28" s="40" t="s">
        <v>47</v>
      </c>
      <c r="C28" s="41">
        <f>C29+C30+C31+C32</f>
        <v>3391600</v>
      </c>
      <c r="D28" s="41">
        <f>D29+D30+D31+D32</f>
        <v>850653.7000000001</v>
      </c>
      <c r="E28" s="41">
        <f>C28-D28</f>
        <v>2540946.3</v>
      </c>
    </row>
    <row r="29" spans="1:5" s="5" customFormat="1" ht="93" customHeight="1">
      <c r="A29" s="46" t="s">
        <v>48</v>
      </c>
      <c r="B29" s="49" t="s">
        <v>49</v>
      </c>
      <c r="C29" s="50">
        <v>1095500</v>
      </c>
      <c r="D29" s="47">
        <v>316363.49</v>
      </c>
      <c r="E29" s="47">
        <f>C29-D29</f>
        <v>779136.51</v>
      </c>
    </row>
    <row r="30" spans="1:5" s="5" customFormat="1" ht="104.25" customHeight="1">
      <c r="A30" s="46" t="s">
        <v>50</v>
      </c>
      <c r="B30" s="49" t="s">
        <v>51</v>
      </c>
      <c r="C30" s="50">
        <v>16900</v>
      </c>
      <c r="D30" s="47">
        <v>3161.94</v>
      </c>
      <c r="E30" s="47">
        <f>C30-D30</f>
        <v>13738.06</v>
      </c>
    </row>
    <row r="31" spans="1:5" s="5" customFormat="1" ht="88.5" customHeight="1">
      <c r="A31" s="46" t="s">
        <v>52</v>
      </c>
      <c r="B31" s="49" t="s">
        <v>53</v>
      </c>
      <c r="C31" s="50">
        <v>2275800</v>
      </c>
      <c r="D31" s="47">
        <v>589157.1</v>
      </c>
      <c r="E31" s="47">
        <f>C31-D31</f>
        <v>1686642.9</v>
      </c>
    </row>
    <row r="32" spans="1:5" s="5" customFormat="1" ht="92.25" customHeight="1">
      <c r="A32" s="46" t="s">
        <v>54</v>
      </c>
      <c r="B32" s="49" t="s">
        <v>55</v>
      </c>
      <c r="C32" s="50">
        <v>3400</v>
      </c>
      <c r="D32" s="47">
        <v>-58028.83</v>
      </c>
      <c r="E32" s="47">
        <f>C32-D32</f>
        <v>61428.83</v>
      </c>
    </row>
    <row r="33" spans="1:5" s="13" customFormat="1" ht="15">
      <c r="A33" s="33" t="s">
        <v>56</v>
      </c>
      <c r="B33" s="33" t="s">
        <v>57</v>
      </c>
      <c r="C33" s="35">
        <f>C34</f>
        <v>1323000</v>
      </c>
      <c r="D33" s="35">
        <f>D34</f>
        <v>827368</v>
      </c>
      <c r="E33" s="36">
        <f>C33-D33</f>
        <v>495632</v>
      </c>
    </row>
    <row r="34" spans="1:5" s="13" customFormat="1" ht="15">
      <c r="A34" s="39" t="s">
        <v>58</v>
      </c>
      <c r="B34" s="39" t="s">
        <v>59</v>
      </c>
      <c r="C34" s="41">
        <f>C35</f>
        <v>1323000</v>
      </c>
      <c r="D34" s="41">
        <f>D35</f>
        <v>827368</v>
      </c>
      <c r="E34" s="41">
        <f>C34-D34</f>
        <v>495632</v>
      </c>
    </row>
    <row r="35" spans="1:5" s="13" customFormat="1" ht="15">
      <c r="A35" s="30" t="s">
        <v>60</v>
      </c>
      <c r="B35" s="30" t="s">
        <v>59</v>
      </c>
      <c r="C35" s="47">
        <v>1323000</v>
      </c>
      <c r="D35" s="47">
        <v>827368</v>
      </c>
      <c r="E35" s="47">
        <f>C35-D35</f>
        <v>495632</v>
      </c>
    </row>
    <row r="36" spans="1:5" s="13" customFormat="1" ht="15">
      <c r="A36" s="33" t="s">
        <v>61</v>
      </c>
      <c r="B36" s="33" t="s">
        <v>62</v>
      </c>
      <c r="C36" s="35">
        <f>SUM(C38+C39)</f>
        <v>37304000</v>
      </c>
      <c r="D36" s="35">
        <f>SUM(D38+D39)</f>
        <v>3859759.0599999996</v>
      </c>
      <c r="E36" s="36">
        <f>C36-D36</f>
        <v>33444240.94</v>
      </c>
    </row>
    <row r="37" spans="1:5" s="42" customFormat="1" ht="15">
      <c r="A37" s="39" t="s">
        <v>63</v>
      </c>
      <c r="B37" s="39" t="s">
        <v>64</v>
      </c>
      <c r="C37" s="41">
        <f>C38</f>
        <v>2681000</v>
      </c>
      <c r="D37" s="41">
        <f>D38</f>
        <v>568260.48</v>
      </c>
      <c r="E37" s="41">
        <f>C37-D37</f>
        <v>2112739.52</v>
      </c>
    </row>
    <row r="38" spans="1:5" s="5" customFormat="1" ht="63.75" customHeight="1">
      <c r="A38" s="30" t="s">
        <v>65</v>
      </c>
      <c r="B38" s="30" t="s">
        <v>66</v>
      </c>
      <c r="C38" s="47">
        <v>2681000</v>
      </c>
      <c r="D38" s="47">
        <v>568260.48</v>
      </c>
      <c r="E38" s="47">
        <f>C38-D38</f>
        <v>2112739.52</v>
      </c>
    </row>
    <row r="39" spans="1:5" s="42" customFormat="1" ht="15.75" customHeight="1">
      <c r="A39" s="39" t="s">
        <v>67</v>
      </c>
      <c r="B39" s="39" t="s">
        <v>68</v>
      </c>
      <c r="C39" s="41">
        <f>C40+C42</f>
        <v>34623000</v>
      </c>
      <c r="D39" s="41">
        <f>D40+D42</f>
        <v>3291498.5799999996</v>
      </c>
      <c r="E39" s="41">
        <f>C39-D39</f>
        <v>31331501.42</v>
      </c>
    </row>
    <row r="40" spans="1:5" s="5" customFormat="1" ht="22.5" customHeight="1">
      <c r="A40" s="51" t="s">
        <v>69</v>
      </c>
      <c r="B40" s="51" t="s">
        <v>70</v>
      </c>
      <c r="C40" s="52">
        <f>C41</f>
        <v>22792000</v>
      </c>
      <c r="D40" s="52">
        <f>D41</f>
        <v>2958609.78</v>
      </c>
      <c r="E40" s="52">
        <f>C40-D40</f>
        <v>19833390.22</v>
      </c>
    </row>
    <row r="41" spans="1:5" s="5" customFormat="1" ht="49.5" customHeight="1">
      <c r="A41" s="46" t="s">
        <v>71</v>
      </c>
      <c r="B41" s="46" t="s">
        <v>72</v>
      </c>
      <c r="C41" s="47">
        <v>22792000</v>
      </c>
      <c r="D41" s="47">
        <v>2958609.78</v>
      </c>
      <c r="E41" s="47">
        <f>C41-D41</f>
        <v>19833390.22</v>
      </c>
    </row>
    <row r="42" spans="1:5" s="5" customFormat="1" ht="26.25" customHeight="1">
      <c r="A42" s="53" t="s">
        <v>73</v>
      </c>
      <c r="B42" s="51" t="s">
        <v>74</v>
      </c>
      <c r="C42" s="52">
        <f>C43</f>
        <v>11831000</v>
      </c>
      <c r="D42" s="52">
        <f>D43</f>
        <v>332888.8</v>
      </c>
      <c r="E42" s="52">
        <f>C42-D42</f>
        <v>11498111.2</v>
      </c>
    </row>
    <row r="43" spans="1:5" s="5" customFormat="1" ht="45" customHeight="1">
      <c r="A43" s="30" t="s">
        <v>75</v>
      </c>
      <c r="B43" s="46" t="s">
        <v>76</v>
      </c>
      <c r="C43" s="47">
        <v>11831000</v>
      </c>
      <c r="D43" s="47">
        <v>332888.8</v>
      </c>
      <c r="E43" s="47">
        <f>C43-D43</f>
        <v>11498111.2</v>
      </c>
    </row>
    <row r="44" spans="1:5" s="13" customFormat="1" ht="42.75" customHeight="1">
      <c r="A44" s="33" t="s">
        <v>77</v>
      </c>
      <c r="B44" s="33" t="s">
        <v>78</v>
      </c>
      <c r="C44" s="35">
        <f>SUM(C45+C54+C57)</f>
        <v>4891000</v>
      </c>
      <c r="D44" s="35">
        <f>SUM(D45+D54+D57)</f>
        <v>1018136.87</v>
      </c>
      <c r="E44" s="36">
        <f>C44-D44</f>
        <v>3872863.13</v>
      </c>
    </row>
    <row r="45" spans="1:5" s="13" customFormat="1" ht="101.25" customHeight="1">
      <c r="A45" s="39" t="s">
        <v>79</v>
      </c>
      <c r="B45" s="40" t="s">
        <v>80</v>
      </c>
      <c r="C45" s="41">
        <f>C46+C50+C48+C52</f>
        <v>4861000</v>
      </c>
      <c r="D45" s="41">
        <f>D46+D50+D48+D52</f>
        <v>968052.73</v>
      </c>
      <c r="E45" s="41">
        <f>E46+E50+E48+E52</f>
        <v>3892947.27</v>
      </c>
    </row>
    <row r="46" spans="1:5" s="13" customFormat="1" ht="71.25" customHeight="1">
      <c r="A46" s="53" t="s">
        <v>81</v>
      </c>
      <c r="B46" s="51" t="s">
        <v>82</v>
      </c>
      <c r="C46" s="52">
        <f>C47</f>
        <v>4420000</v>
      </c>
      <c r="D46" s="52">
        <f>D47</f>
        <v>828489.86</v>
      </c>
      <c r="E46" s="52">
        <f>C46-D46</f>
        <v>3591510.14</v>
      </c>
    </row>
    <row r="47" spans="1:5" s="5" customFormat="1" ht="91.5" customHeight="1">
      <c r="A47" s="30" t="s">
        <v>83</v>
      </c>
      <c r="B47" s="30" t="s">
        <v>84</v>
      </c>
      <c r="C47" s="47">
        <v>4420000</v>
      </c>
      <c r="D47" s="47">
        <v>828489.86</v>
      </c>
      <c r="E47" s="47">
        <f>C47-D47</f>
        <v>3591510.14</v>
      </c>
    </row>
    <row r="48" spans="1:5" s="5" customFormat="1" ht="105" customHeight="1">
      <c r="A48" s="53" t="s">
        <v>85</v>
      </c>
      <c r="B48" s="53" t="s">
        <v>86</v>
      </c>
      <c r="C48" s="52">
        <f>C49</f>
        <v>160000</v>
      </c>
      <c r="D48" s="52">
        <f>D49</f>
        <v>55062.87</v>
      </c>
      <c r="E48" s="52">
        <f>C48-D48</f>
        <v>104937.13</v>
      </c>
    </row>
    <row r="49" spans="1:5" s="5" customFormat="1" ht="87" customHeight="1">
      <c r="A49" s="30" t="s">
        <v>87</v>
      </c>
      <c r="B49" s="30" t="s">
        <v>88</v>
      </c>
      <c r="C49" s="47">
        <v>160000</v>
      </c>
      <c r="D49" s="47">
        <v>55062.87</v>
      </c>
      <c r="E49" s="47">
        <f>C49-D49</f>
        <v>104937.13</v>
      </c>
    </row>
    <row r="50" spans="1:5" s="5" customFormat="1" ht="106.5" customHeight="1">
      <c r="A50" s="53" t="s">
        <v>89</v>
      </c>
      <c r="B50" s="51" t="s">
        <v>90</v>
      </c>
      <c r="C50" s="52">
        <f>C51</f>
        <v>281000</v>
      </c>
      <c r="D50" s="52">
        <f>D51</f>
        <v>84500</v>
      </c>
      <c r="E50" s="52">
        <f>C50-D50</f>
        <v>196500</v>
      </c>
    </row>
    <row r="51" spans="1:5" s="5" customFormat="1" ht="80.25" customHeight="1">
      <c r="A51" s="30" t="s">
        <v>91</v>
      </c>
      <c r="B51" s="30" t="s">
        <v>92</v>
      </c>
      <c r="C51" s="47">
        <v>281000</v>
      </c>
      <c r="D51" s="47">
        <v>84500</v>
      </c>
      <c r="E51" s="47">
        <f>C51-D51</f>
        <v>196500</v>
      </c>
    </row>
    <row r="52" spans="1:5" s="5" customFormat="1" ht="45" customHeight="1">
      <c r="A52" s="53" t="s">
        <v>93</v>
      </c>
      <c r="B52" s="53" t="s">
        <v>94</v>
      </c>
      <c r="C52" s="52">
        <f>C53</f>
        <v>0</v>
      </c>
      <c r="D52" s="52">
        <f>D53</f>
        <v>0</v>
      </c>
      <c r="E52" s="52">
        <f>E53</f>
        <v>0</v>
      </c>
    </row>
    <row r="53" spans="1:5" s="5" customFormat="1" ht="45" customHeight="1">
      <c r="A53" s="30" t="s">
        <v>95</v>
      </c>
      <c r="B53" s="43" t="s">
        <v>94</v>
      </c>
      <c r="C53" s="47">
        <v>0</v>
      </c>
      <c r="D53" s="47"/>
      <c r="E53" s="47">
        <f>C53-D53</f>
        <v>0</v>
      </c>
    </row>
    <row r="54" spans="1:5" s="42" customFormat="1" ht="30" customHeight="1">
      <c r="A54" s="39" t="s">
        <v>96</v>
      </c>
      <c r="B54" s="39" t="s">
        <v>97</v>
      </c>
      <c r="C54" s="41">
        <f>C55</f>
        <v>30000</v>
      </c>
      <c r="D54" s="41">
        <f>D55</f>
        <v>4980</v>
      </c>
      <c r="E54" s="41">
        <f>C54-D54</f>
        <v>25020</v>
      </c>
    </row>
    <row r="55" spans="1:5" s="42" customFormat="1" ht="57.75" customHeight="1">
      <c r="A55" s="53" t="s">
        <v>98</v>
      </c>
      <c r="B55" s="53" t="s">
        <v>99</v>
      </c>
      <c r="C55" s="41">
        <f>C56</f>
        <v>30000</v>
      </c>
      <c r="D55" s="41">
        <f>D56</f>
        <v>4980</v>
      </c>
      <c r="E55" s="41">
        <f>C55-D55</f>
        <v>25020</v>
      </c>
    </row>
    <row r="56" spans="1:5" s="5" customFormat="1" ht="58.5" customHeight="1">
      <c r="A56" s="30" t="s">
        <v>100</v>
      </c>
      <c r="B56" s="30" t="s">
        <v>101</v>
      </c>
      <c r="C56" s="47">
        <v>30000</v>
      </c>
      <c r="D56" s="47">
        <v>4980</v>
      </c>
      <c r="E56" s="47">
        <f>C56-D56</f>
        <v>25020</v>
      </c>
    </row>
    <row r="57" spans="1:5" ht="103.5" customHeight="1">
      <c r="A57" s="39" t="s">
        <v>102</v>
      </c>
      <c r="B57" s="40" t="s">
        <v>103</v>
      </c>
      <c r="C57" s="54">
        <f>C58</f>
        <v>0</v>
      </c>
      <c r="D57" s="55">
        <f>D58</f>
        <v>45104.14</v>
      </c>
      <c r="E57" s="41">
        <f>C57-D57</f>
        <v>-45104.14</v>
      </c>
    </row>
    <row r="58" spans="1:5" s="5" customFormat="1" ht="96.75" customHeight="1">
      <c r="A58" s="53" t="s">
        <v>104</v>
      </c>
      <c r="B58" s="51" t="s">
        <v>105</v>
      </c>
      <c r="C58" s="52">
        <f>C59</f>
        <v>0</v>
      </c>
      <c r="D58" s="52">
        <f>D59</f>
        <v>45104.14</v>
      </c>
      <c r="E58" s="52">
        <f>C58-D58</f>
        <v>-45104.14</v>
      </c>
    </row>
    <row r="59" spans="1:5" s="5" customFormat="1" ht="87.75" customHeight="1">
      <c r="A59" s="30" t="s">
        <v>106</v>
      </c>
      <c r="B59" s="44" t="s">
        <v>107</v>
      </c>
      <c r="C59" s="47"/>
      <c r="D59" s="47">
        <v>45104.14</v>
      </c>
      <c r="E59" s="47">
        <f>C59-D59</f>
        <v>-45104.14</v>
      </c>
    </row>
    <row r="60" spans="1:5" s="13" customFormat="1" ht="27.75" customHeight="1">
      <c r="A60" s="33" t="s">
        <v>108</v>
      </c>
      <c r="B60" s="33" t="s">
        <v>109</v>
      </c>
      <c r="C60" s="35">
        <f>C61</f>
        <v>154000</v>
      </c>
      <c r="D60" s="35">
        <f>D61</f>
        <v>58400</v>
      </c>
      <c r="E60" s="36">
        <f>C60-D60</f>
        <v>95600</v>
      </c>
    </row>
    <row r="61" spans="1:5" s="13" customFormat="1" ht="18" customHeight="1">
      <c r="A61" s="39" t="s">
        <v>110</v>
      </c>
      <c r="B61" s="40" t="s">
        <v>111</v>
      </c>
      <c r="C61" s="41">
        <f>C62</f>
        <v>154000</v>
      </c>
      <c r="D61" s="41">
        <f>D62</f>
        <v>58400</v>
      </c>
      <c r="E61" s="41">
        <f>C61-D61</f>
        <v>95600</v>
      </c>
    </row>
    <row r="62" spans="1:5" s="13" customFormat="1" ht="18.75" customHeight="1">
      <c r="A62" s="53" t="s">
        <v>112</v>
      </c>
      <c r="B62" s="51" t="s">
        <v>113</v>
      </c>
      <c r="C62" s="52">
        <f>C63</f>
        <v>154000</v>
      </c>
      <c r="D62" s="52">
        <f>D63</f>
        <v>58400</v>
      </c>
      <c r="E62" s="41">
        <f>C62-D62</f>
        <v>95600</v>
      </c>
    </row>
    <row r="63" spans="1:5" s="5" customFormat="1" ht="46.5" customHeight="1">
      <c r="A63" s="30" t="s">
        <v>114</v>
      </c>
      <c r="B63" s="46" t="s">
        <v>115</v>
      </c>
      <c r="C63" s="47">
        <v>154000</v>
      </c>
      <c r="D63" s="47">
        <v>58400</v>
      </c>
      <c r="E63" s="47">
        <f>C63-D63</f>
        <v>95600</v>
      </c>
    </row>
    <row r="64" spans="1:5" s="13" customFormat="1" ht="30.75" customHeight="1">
      <c r="A64" s="33" t="s">
        <v>116</v>
      </c>
      <c r="B64" s="33" t="s">
        <v>117</v>
      </c>
      <c r="C64" s="35">
        <f>SUM(C65+C68)</f>
        <v>350000</v>
      </c>
      <c r="D64" s="35">
        <f>SUM(D65+D68)</f>
        <v>5357701.73</v>
      </c>
      <c r="E64" s="36">
        <f>C64-D64</f>
        <v>-5007701.73</v>
      </c>
    </row>
    <row r="65" spans="1:5" s="38" customFormat="1" ht="89.25" customHeight="1">
      <c r="A65" s="39" t="s">
        <v>118</v>
      </c>
      <c r="B65" s="40" t="s">
        <v>119</v>
      </c>
      <c r="C65" s="41">
        <f>C66</f>
        <v>50000</v>
      </c>
      <c r="D65" s="41">
        <f>D66</f>
        <v>0</v>
      </c>
      <c r="E65" s="41">
        <f>C65-D65</f>
        <v>50000</v>
      </c>
    </row>
    <row r="66" spans="1:5" s="5" customFormat="1" ht="123.75" customHeight="1">
      <c r="A66" s="53" t="s">
        <v>120</v>
      </c>
      <c r="B66" s="51" t="s">
        <v>121</v>
      </c>
      <c r="C66" s="52">
        <f>C67</f>
        <v>50000</v>
      </c>
      <c r="D66" s="52">
        <f>D67</f>
        <v>0</v>
      </c>
      <c r="E66" s="52">
        <f>C66-D66</f>
        <v>50000</v>
      </c>
    </row>
    <row r="67" spans="1:5" s="5" customFormat="1" ht="113.25" customHeight="1">
      <c r="A67" s="30" t="s">
        <v>122</v>
      </c>
      <c r="B67" s="46" t="s">
        <v>123</v>
      </c>
      <c r="C67" s="47">
        <v>50000</v>
      </c>
      <c r="D67" s="47"/>
      <c r="E67" s="47">
        <f>C67-D67</f>
        <v>50000</v>
      </c>
    </row>
    <row r="68" spans="1:5" s="42" customFormat="1" ht="54" customHeight="1">
      <c r="A68" s="39" t="s">
        <v>124</v>
      </c>
      <c r="B68" s="40" t="s">
        <v>125</v>
      </c>
      <c r="C68" s="41">
        <f>C69</f>
        <v>300000</v>
      </c>
      <c r="D68" s="41">
        <f>D69</f>
        <v>5357701.73</v>
      </c>
      <c r="E68" s="41">
        <f>C68-D68</f>
        <v>-5057701.73</v>
      </c>
    </row>
    <row r="69" spans="1:5" s="5" customFormat="1" ht="50.25" customHeight="1">
      <c r="A69" s="53" t="s">
        <v>126</v>
      </c>
      <c r="B69" s="51" t="s">
        <v>127</v>
      </c>
      <c r="C69" s="52">
        <f>C70</f>
        <v>300000</v>
      </c>
      <c r="D69" s="52">
        <f>D70</f>
        <v>5357701.73</v>
      </c>
      <c r="E69" s="52">
        <f>C69-D69</f>
        <v>-5057701.73</v>
      </c>
    </row>
    <row r="70" spans="1:5" s="5" customFormat="1" ht="59.25" customHeight="1">
      <c r="A70" s="30" t="s">
        <v>128</v>
      </c>
      <c r="B70" s="30" t="s">
        <v>129</v>
      </c>
      <c r="C70" s="47">
        <v>300000</v>
      </c>
      <c r="D70" s="47">
        <v>5357701.73</v>
      </c>
      <c r="E70" s="47">
        <f>C70-D70</f>
        <v>-5057701.73</v>
      </c>
    </row>
    <row r="71" spans="1:5" s="13" customFormat="1" ht="16.5" customHeight="1">
      <c r="A71" s="33" t="s">
        <v>130</v>
      </c>
      <c r="B71" s="33" t="s">
        <v>131</v>
      </c>
      <c r="C71" s="35">
        <f>C76+C74+C72</f>
        <v>0</v>
      </c>
      <c r="D71" s="35">
        <f>D76+D74+D72</f>
        <v>117351.20999999999</v>
      </c>
      <c r="E71" s="52">
        <f>C71-D71</f>
        <v>-117351.20999999999</v>
      </c>
    </row>
    <row r="72" spans="1:5" s="13" customFormat="1" ht="32.25" customHeight="1">
      <c r="A72" s="53" t="s">
        <v>132</v>
      </c>
      <c r="B72" s="53" t="s">
        <v>133</v>
      </c>
      <c r="C72" s="52">
        <f>C73</f>
        <v>0</v>
      </c>
      <c r="D72" s="52">
        <f>D73</f>
        <v>57031.26</v>
      </c>
      <c r="E72" s="52">
        <f>C72-D72</f>
        <v>-57031.26</v>
      </c>
    </row>
    <row r="73" spans="1:5" s="13" customFormat="1" ht="56.25" customHeight="1">
      <c r="A73" s="30" t="s">
        <v>134</v>
      </c>
      <c r="B73" s="43" t="s">
        <v>135</v>
      </c>
      <c r="C73" s="45"/>
      <c r="D73" s="45">
        <v>57031.26</v>
      </c>
      <c r="E73" s="52">
        <f>C73-D73</f>
        <v>-57031.26</v>
      </c>
    </row>
    <row r="74" spans="1:5" s="13" customFormat="1" ht="61.5" customHeight="1">
      <c r="A74" s="53" t="s">
        <v>136</v>
      </c>
      <c r="B74" s="51" t="s">
        <v>137</v>
      </c>
      <c r="C74" s="52">
        <f>C75</f>
        <v>0</v>
      </c>
      <c r="D74" s="52">
        <f>D75</f>
        <v>49999.95</v>
      </c>
      <c r="E74" s="52">
        <f>C74-D74</f>
        <v>-49999.95</v>
      </c>
    </row>
    <row r="75" spans="1:5" s="13" customFormat="1" ht="71.25" customHeight="1">
      <c r="A75" s="30" t="s">
        <v>138</v>
      </c>
      <c r="B75" s="46" t="s">
        <v>139</v>
      </c>
      <c r="C75" s="47"/>
      <c r="D75" s="47">
        <v>49999.95</v>
      </c>
      <c r="E75" s="45">
        <f>E76</f>
        <v>-10320</v>
      </c>
    </row>
    <row r="76" spans="1:5" s="5" customFormat="1" ht="30" customHeight="1">
      <c r="A76" s="53" t="s">
        <v>140</v>
      </c>
      <c r="B76" s="53" t="s">
        <v>141</v>
      </c>
      <c r="C76" s="52">
        <f>C77</f>
        <v>0</v>
      </c>
      <c r="D76" s="52">
        <f>D77</f>
        <v>10320</v>
      </c>
      <c r="E76" s="52">
        <f>C76-D76</f>
        <v>-10320</v>
      </c>
    </row>
    <row r="77" spans="1:5" s="5" customFormat="1" ht="42" customHeight="1">
      <c r="A77" s="30" t="s">
        <v>142</v>
      </c>
      <c r="B77" s="30" t="s">
        <v>143</v>
      </c>
      <c r="C77" s="47"/>
      <c r="D77" s="47">
        <v>10320</v>
      </c>
      <c r="E77" s="47">
        <f>C77-D77</f>
        <v>-10320</v>
      </c>
    </row>
    <row r="78" spans="1:5" s="13" customFormat="1" ht="15">
      <c r="A78" s="33" t="s">
        <v>144</v>
      </c>
      <c r="B78" s="33" t="s">
        <v>145</v>
      </c>
      <c r="C78" s="35">
        <f>C79</f>
        <v>221000</v>
      </c>
      <c r="D78" s="35">
        <f>D79</f>
        <v>180225.88</v>
      </c>
      <c r="E78" s="52">
        <f>C78-D78</f>
        <v>40774.119999999995</v>
      </c>
    </row>
    <row r="79" spans="1:5" s="42" customFormat="1" ht="15">
      <c r="A79" s="39" t="s">
        <v>146</v>
      </c>
      <c r="B79" s="40" t="s">
        <v>147</v>
      </c>
      <c r="C79" s="41">
        <f>C80</f>
        <v>221000</v>
      </c>
      <c r="D79" s="41">
        <f>D80</f>
        <v>180225.88</v>
      </c>
      <c r="E79" s="52">
        <f>C79-D79</f>
        <v>40774.119999999995</v>
      </c>
    </row>
    <row r="80" spans="1:5" s="5" customFormat="1" ht="27.75" customHeight="1">
      <c r="A80" s="30" t="s">
        <v>148</v>
      </c>
      <c r="B80" s="46" t="s">
        <v>149</v>
      </c>
      <c r="C80" s="47">
        <v>221000</v>
      </c>
      <c r="D80" s="47">
        <v>180225.88</v>
      </c>
      <c r="E80" s="47">
        <f>C80-D80</f>
        <v>40774.119999999995</v>
      </c>
    </row>
    <row r="81" spans="1:5" s="38" customFormat="1" ht="14.25" customHeight="1">
      <c r="A81" s="37" t="s">
        <v>150</v>
      </c>
      <c r="B81" s="37" t="s">
        <v>151</v>
      </c>
      <c r="C81" s="36">
        <f>C82+C91</f>
        <v>61949740</v>
      </c>
      <c r="D81" s="36">
        <f>D82+D91</f>
        <v>676320</v>
      </c>
      <c r="E81" s="52">
        <f>C81-D81</f>
        <v>61273420</v>
      </c>
    </row>
    <row r="82" spans="1:5" s="42" customFormat="1" ht="33" customHeight="1">
      <c r="A82" s="56" t="s">
        <v>152</v>
      </c>
      <c r="B82" s="39" t="s">
        <v>153</v>
      </c>
      <c r="C82" s="41">
        <f>C83+C86</f>
        <v>61939740</v>
      </c>
      <c r="D82" s="41">
        <f>D83+D86</f>
        <v>676320</v>
      </c>
      <c r="E82" s="52">
        <f>C82-D82</f>
        <v>61263420</v>
      </c>
    </row>
    <row r="83" spans="1:5" s="13" customFormat="1" ht="31.5" customHeight="1">
      <c r="A83" s="57" t="s">
        <v>154</v>
      </c>
      <c r="B83" s="53" t="s">
        <v>155</v>
      </c>
      <c r="C83" s="52">
        <f>C84</f>
        <v>2705340</v>
      </c>
      <c r="D83" s="52">
        <f>D84</f>
        <v>676320</v>
      </c>
      <c r="E83" s="52">
        <f>C83-D83</f>
        <v>2029020</v>
      </c>
    </row>
    <row r="84" spans="1:5" s="5" customFormat="1" ht="33.75" customHeight="1">
      <c r="A84" s="57" t="s">
        <v>156</v>
      </c>
      <c r="B84" s="53" t="s">
        <v>157</v>
      </c>
      <c r="C84" s="52">
        <f>C85</f>
        <v>2705340</v>
      </c>
      <c r="D84" s="52">
        <f>D85</f>
        <v>676320</v>
      </c>
      <c r="E84" s="52">
        <f>C84-D84</f>
        <v>2029020</v>
      </c>
    </row>
    <row r="85" spans="1:5" s="5" customFormat="1" ht="27.75" customHeight="1">
      <c r="A85" s="30" t="s">
        <v>158</v>
      </c>
      <c r="B85" s="30" t="s">
        <v>159</v>
      </c>
      <c r="C85" s="47">
        <v>2705340</v>
      </c>
      <c r="D85" s="47">
        <v>676320</v>
      </c>
      <c r="E85" s="47">
        <f>C85-D85</f>
        <v>2029020</v>
      </c>
    </row>
    <row r="86" spans="1:5" s="5" customFormat="1" ht="27.75" customHeight="1">
      <c r="A86" s="57" t="s">
        <v>160</v>
      </c>
      <c r="B86" s="53" t="s">
        <v>161</v>
      </c>
      <c r="C86" s="52">
        <f>C87+C89</f>
        <v>59234400</v>
      </c>
      <c r="D86" s="52">
        <f>D87+D89</f>
        <v>0</v>
      </c>
      <c r="E86" s="52">
        <f>C86-D86</f>
        <v>59234400</v>
      </c>
    </row>
    <row r="87" spans="1:5" s="5" customFormat="1" ht="46.5" customHeight="1">
      <c r="A87" s="57" t="s">
        <v>162</v>
      </c>
      <c r="B87" s="53" t="s">
        <v>163</v>
      </c>
      <c r="C87" s="52">
        <f>C88</f>
        <v>26154000</v>
      </c>
      <c r="D87" s="52">
        <f>D88</f>
        <v>0</v>
      </c>
      <c r="E87" s="52">
        <f>C87-D87</f>
        <v>26154000</v>
      </c>
    </row>
    <row r="88" spans="1:5" s="5" customFormat="1" ht="59.25" customHeight="1">
      <c r="A88" s="58" t="s">
        <v>164</v>
      </c>
      <c r="B88" s="43" t="s">
        <v>165</v>
      </c>
      <c r="C88" s="47">
        <v>26154000</v>
      </c>
      <c r="D88" s="47"/>
      <c r="E88" s="47">
        <f>C88-D88</f>
        <v>26154000</v>
      </c>
    </row>
    <row r="89" spans="1:5" s="5" customFormat="1" ht="27.75" customHeight="1">
      <c r="A89" s="57" t="s">
        <v>166</v>
      </c>
      <c r="B89" s="59" t="s">
        <v>167</v>
      </c>
      <c r="C89" s="60">
        <f>C90</f>
        <v>33080400</v>
      </c>
      <c r="D89" s="60">
        <f>D90</f>
        <v>0</v>
      </c>
      <c r="E89" s="60">
        <f>E90</f>
        <v>33080400</v>
      </c>
    </row>
    <row r="90" spans="1:5" s="5" customFormat="1" ht="27.75" customHeight="1">
      <c r="A90" s="61" t="s">
        <v>168</v>
      </c>
      <c r="B90" s="62" t="s">
        <v>169</v>
      </c>
      <c r="C90" s="47">
        <v>33080400</v>
      </c>
      <c r="D90" s="47"/>
      <c r="E90" s="47">
        <f>C90-D90</f>
        <v>33080400</v>
      </c>
    </row>
    <row r="91" spans="1:5" s="13" customFormat="1" ht="19.5" customHeight="1">
      <c r="A91" s="33" t="s">
        <v>170</v>
      </c>
      <c r="B91" s="33" t="s">
        <v>171</v>
      </c>
      <c r="C91" s="35">
        <f>C92</f>
        <v>10000</v>
      </c>
      <c r="D91" s="35">
        <f>D92</f>
        <v>0</v>
      </c>
      <c r="E91" s="52">
        <f>C91-D91</f>
        <v>10000</v>
      </c>
    </row>
    <row r="92" spans="1:5" s="13" customFormat="1" ht="29.25" customHeight="1">
      <c r="A92" s="53" t="s">
        <v>172</v>
      </c>
      <c r="B92" s="53" t="s">
        <v>173</v>
      </c>
      <c r="C92" s="52">
        <f>C93</f>
        <v>10000</v>
      </c>
      <c r="D92" s="52">
        <f>D93</f>
        <v>0</v>
      </c>
      <c r="E92" s="52">
        <f>C92-D92</f>
        <v>10000</v>
      </c>
    </row>
    <row r="93" spans="1:5" s="13" customFormat="1" ht="29.25" customHeight="1">
      <c r="A93" s="30" t="s">
        <v>174</v>
      </c>
      <c r="B93" s="30" t="s">
        <v>173</v>
      </c>
      <c r="C93" s="47">
        <v>10000</v>
      </c>
      <c r="D93" s="47"/>
      <c r="E93" s="47">
        <f>C93-D93</f>
        <v>10000</v>
      </c>
    </row>
  </sheetData>
  <sheetProtection selectLockedCells="1" selectUnlockedCells="1"/>
  <mergeCells count="9">
    <mergeCell ref="B1:E1"/>
    <mergeCell ref="B2:E2"/>
    <mergeCell ref="B3:E3"/>
    <mergeCell ref="C4:E4"/>
    <mergeCell ref="A11:C11"/>
    <mergeCell ref="A12:C12"/>
    <mergeCell ref="A13:B13"/>
    <mergeCell ref="A14:B14"/>
    <mergeCell ref="B16:C16"/>
  </mergeCells>
  <printOptions/>
  <pageMargins left="0.9840277777777777" right="0.19652777777777777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3"/>
  <sheetViews>
    <sheetView workbookViewId="0" topLeftCell="A1">
      <selection activeCell="D233" sqref="D233"/>
    </sheetView>
  </sheetViews>
  <sheetFormatPr defaultColWidth="9.00390625" defaultRowHeight="12.75"/>
  <cols>
    <col min="1" max="1" width="30.00390625" style="0" customWidth="1"/>
    <col min="2" max="2" width="55.00390625" style="1" customWidth="1"/>
    <col min="3" max="3" width="15.375" style="0" customWidth="1"/>
    <col min="4" max="4" width="15.625" style="0" customWidth="1"/>
    <col min="5" max="5" width="16.25390625" style="63" customWidth="1"/>
  </cols>
  <sheetData>
    <row r="2" spans="1:5" ht="15.75" customHeight="1">
      <c r="A2" s="64" t="s">
        <v>175</v>
      </c>
      <c r="B2" s="64"/>
      <c r="C2" s="64"/>
      <c r="D2" s="64"/>
      <c r="E2" s="64"/>
    </row>
    <row r="3" spans="1:5" ht="15">
      <c r="A3" s="65"/>
      <c r="B3" s="65"/>
      <c r="C3" s="65"/>
      <c r="D3" s="65"/>
      <c r="E3" s="66"/>
    </row>
    <row r="4" spans="1:5" ht="51.75" customHeight="1">
      <c r="A4" s="67" t="s">
        <v>176</v>
      </c>
      <c r="B4" s="68" t="s">
        <v>24</v>
      </c>
      <c r="C4" s="69" t="s">
        <v>25</v>
      </c>
      <c r="D4" s="69" t="s">
        <v>177</v>
      </c>
      <c r="E4" s="70" t="s">
        <v>178</v>
      </c>
    </row>
    <row r="5" spans="1:5" ht="18" customHeight="1">
      <c r="A5" s="71" t="s">
        <v>179</v>
      </c>
      <c r="B5" s="72" t="s">
        <v>180</v>
      </c>
      <c r="C5" s="73">
        <f>C6+C67+C79+C92+C129+C167+C188+C159+C227</f>
        <v>141472571</v>
      </c>
      <c r="D5" s="73">
        <f>D6+D67+D79+D92+D129+D167+D188+D159+D227</f>
        <v>13823062.8</v>
      </c>
      <c r="E5" s="73">
        <f>C5-D5</f>
        <v>127649508.2</v>
      </c>
    </row>
    <row r="6" spans="1:5" ht="19.5" customHeight="1">
      <c r="A6" s="74" t="s">
        <v>181</v>
      </c>
      <c r="B6" s="75" t="s">
        <v>182</v>
      </c>
      <c r="C6" s="76">
        <f>C7+C16+C20</f>
        <v>15461360</v>
      </c>
      <c r="D6" s="76">
        <f>D7+D16+D20</f>
        <v>3365350.8000000003</v>
      </c>
      <c r="E6" s="76">
        <f>C6-D6</f>
        <v>12096009.2</v>
      </c>
    </row>
    <row r="7" spans="1:5" ht="43.5" customHeight="1">
      <c r="A7" s="67" t="s">
        <v>183</v>
      </c>
      <c r="B7" s="68" t="s">
        <v>184</v>
      </c>
      <c r="C7" s="77">
        <f>C8+C12</f>
        <v>8113200</v>
      </c>
      <c r="D7" s="77">
        <f>D8+D12</f>
        <v>1807563.75</v>
      </c>
      <c r="E7" s="77">
        <f>E8+E12</f>
        <v>6305636.25</v>
      </c>
    </row>
    <row r="8" spans="1:5" ht="15">
      <c r="A8" s="67" t="s">
        <v>185</v>
      </c>
      <c r="B8" s="68" t="s">
        <v>186</v>
      </c>
      <c r="C8" s="77">
        <f>SUM(C9:C11)</f>
        <v>3597600</v>
      </c>
      <c r="D8" s="77">
        <f>SUM(D9:D11)</f>
        <v>794094.06</v>
      </c>
      <c r="E8" s="77">
        <f>SUM(E9:E11)</f>
        <v>2803505.94</v>
      </c>
    </row>
    <row r="9" spans="1:5" ht="15">
      <c r="A9" s="67" t="s">
        <v>187</v>
      </c>
      <c r="B9" s="68" t="s">
        <v>188</v>
      </c>
      <c r="C9" s="77">
        <f>C56</f>
        <v>2759300</v>
      </c>
      <c r="D9" s="77">
        <f>D56</f>
        <v>604955.43</v>
      </c>
      <c r="E9" s="77">
        <f>E56</f>
        <v>2154344.57</v>
      </c>
    </row>
    <row r="10" spans="1:5" ht="30.75" customHeight="1">
      <c r="A10" s="67" t="s">
        <v>189</v>
      </c>
      <c r="B10" s="68" t="s">
        <v>190</v>
      </c>
      <c r="C10" s="77">
        <f>C57</f>
        <v>5000</v>
      </c>
      <c r="D10" s="77">
        <f>D57</f>
        <v>0</v>
      </c>
      <c r="E10" s="77">
        <f>E57</f>
        <v>5000</v>
      </c>
    </row>
    <row r="11" spans="1:5" ht="43.5" customHeight="1">
      <c r="A11" s="67" t="s">
        <v>191</v>
      </c>
      <c r="B11" s="68" t="s">
        <v>192</v>
      </c>
      <c r="C11" s="77">
        <f>C58</f>
        <v>833300</v>
      </c>
      <c r="D11" s="77">
        <f>D58</f>
        <v>189138.63</v>
      </c>
      <c r="E11" s="77">
        <f>E58</f>
        <v>644161.37</v>
      </c>
    </row>
    <row r="12" spans="1:5" ht="28.5" customHeight="1">
      <c r="A12" s="67" t="s">
        <v>193</v>
      </c>
      <c r="B12" s="68" t="s">
        <v>194</v>
      </c>
      <c r="C12" s="78">
        <f>C13+C14+C15</f>
        <v>4515600</v>
      </c>
      <c r="D12" s="78">
        <f>D13+D14+D15</f>
        <v>1013469.69</v>
      </c>
      <c r="E12" s="78">
        <f>C12-D12</f>
        <v>3502130.31</v>
      </c>
    </row>
    <row r="13" spans="1:5" ht="15.75" customHeight="1">
      <c r="A13" s="67" t="s">
        <v>195</v>
      </c>
      <c r="B13" s="68" t="s">
        <v>196</v>
      </c>
      <c r="C13" s="78">
        <f>C31+C36</f>
        <v>3454400</v>
      </c>
      <c r="D13" s="78">
        <f>D31+D36</f>
        <v>779224.87</v>
      </c>
      <c r="E13" s="78">
        <f>C13-D13</f>
        <v>2675175.13</v>
      </c>
    </row>
    <row r="14" spans="1:5" ht="31.5" customHeight="1">
      <c r="A14" s="67" t="s">
        <v>197</v>
      </c>
      <c r="B14" s="68" t="s">
        <v>198</v>
      </c>
      <c r="C14" s="78">
        <f>C37</f>
        <v>18000</v>
      </c>
      <c r="D14" s="78">
        <f>D37</f>
        <v>300</v>
      </c>
      <c r="E14" s="78">
        <f>C14-D14</f>
        <v>17700</v>
      </c>
    </row>
    <row r="15" spans="1:5" ht="45" customHeight="1">
      <c r="A15" s="67" t="s">
        <v>199</v>
      </c>
      <c r="B15" s="68" t="s">
        <v>200</v>
      </c>
      <c r="C15" s="78">
        <f>C32+C38</f>
        <v>1043200</v>
      </c>
      <c r="D15" s="78">
        <f>D32+D38</f>
        <v>233944.82</v>
      </c>
      <c r="E15" s="78">
        <f>C15-D15</f>
        <v>809255.1799999999</v>
      </c>
    </row>
    <row r="16" spans="1:5" ht="27.75" customHeight="1">
      <c r="A16" s="67" t="s">
        <v>201</v>
      </c>
      <c r="B16" s="68" t="s">
        <v>202</v>
      </c>
      <c r="C16" s="78">
        <f>C17</f>
        <v>7157160</v>
      </c>
      <c r="D16" s="78">
        <f>D17</f>
        <v>1523078.1</v>
      </c>
      <c r="E16" s="78">
        <f>C16-D16</f>
        <v>5634081.9</v>
      </c>
    </row>
    <row r="17" spans="1:5" ht="27.75" customHeight="1">
      <c r="A17" s="67" t="s">
        <v>203</v>
      </c>
      <c r="B17" s="68" t="s">
        <v>204</v>
      </c>
      <c r="C17" s="78">
        <f>C19+C18</f>
        <v>7157160</v>
      </c>
      <c r="D17" s="78">
        <f>D19+D18</f>
        <v>1523078.1</v>
      </c>
      <c r="E17" s="78">
        <f>C17-D17</f>
        <v>5634081.9</v>
      </c>
    </row>
    <row r="18" spans="1:5" ht="27.75" customHeight="1">
      <c r="A18" s="67" t="s">
        <v>205</v>
      </c>
      <c r="B18" s="68" t="s">
        <v>206</v>
      </c>
      <c r="C18" s="78">
        <f>C41+C61</f>
        <v>862900</v>
      </c>
      <c r="D18" s="78">
        <f>D41+D61</f>
        <v>170297.89</v>
      </c>
      <c r="E18" s="78">
        <f>C18-D18</f>
        <v>692602.11</v>
      </c>
    </row>
    <row r="19" spans="1:5" ht="27" customHeight="1">
      <c r="A19" s="67" t="s">
        <v>207</v>
      </c>
      <c r="B19" s="68" t="s">
        <v>208</v>
      </c>
      <c r="C19" s="78">
        <f>C42+C62</f>
        <v>6294260</v>
      </c>
      <c r="D19" s="78">
        <f>D42+D62</f>
        <v>1352780.21</v>
      </c>
      <c r="E19" s="78">
        <f>C19-D19</f>
        <v>4941479.79</v>
      </c>
    </row>
    <row r="20" spans="1:5" ht="15.75" customHeight="1">
      <c r="A20" s="67" t="s">
        <v>209</v>
      </c>
      <c r="B20" s="68" t="s">
        <v>210</v>
      </c>
      <c r="C20" s="78">
        <f>C21+C23+C27</f>
        <v>191000</v>
      </c>
      <c r="D20" s="78">
        <f>D21+D23+D27</f>
        <v>34708.95</v>
      </c>
      <c r="E20" s="78">
        <f>C20-D20</f>
        <v>156291.05</v>
      </c>
    </row>
    <row r="21" spans="1:5" ht="17.25" customHeight="1">
      <c r="A21" s="67" t="s">
        <v>211</v>
      </c>
      <c r="B21" s="68" t="s">
        <v>212</v>
      </c>
      <c r="C21" s="78">
        <f>C22</f>
        <v>0</v>
      </c>
      <c r="D21" s="78">
        <f>D22</f>
        <v>0</v>
      </c>
      <c r="E21" s="78">
        <f>C21-D21</f>
        <v>0</v>
      </c>
    </row>
    <row r="22" spans="1:5" ht="68.25" customHeight="1">
      <c r="A22" s="67" t="s">
        <v>213</v>
      </c>
      <c r="B22" s="68" t="s">
        <v>214</v>
      </c>
      <c r="C22" s="78">
        <f>C45</f>
        <v>0</v>
      </c>
      <c r="D22" s="78">
        <f>D45</f>
        <v>0</v>
      </c>
      <c r="E22" s="78">
        <f>C22-D22</f>
        <v>0</v>
      </c>
    </row>
    <row r="23" spans="1:5" ht="15" customHeight="1">
      <c r="A23" s="67" t="s">
        <v>215</v>
      </c>
      <c r="B23" s="68" t="s">
        <v>216</v>
      </c>
      <c r="C23" s="78">
        <f>C24+C25+C26</f>
        <v>91000</v>
      </c>
      <c r="D23" s="78">
        <f>D24+D25+D26</f>
        <v>34708.95</v>
      </c>
      <c r="E23" s="78">
        <f>E24+E25+E26</f>
        <v>56291.05</v>
      </c>
    </row>
    <row r="24" spans="1:5" ht="27.75" customHeight="1">
      <c r="A24" s="67" t="s">
        <v>217</v>
      </c>
      <c r="B24" s="68" t="s">
        <v>218</v>
      </c>
      <c r="C24" s="78">
        <f>C47+C65</f>
        <v>70900</v>
      </c>
      <c r="D24" s="78">
        <f>D47+D65</f>
        <v>17944</v>
      </c>
      <c r="E24" s="78">
        <f>C24-D24</f>
        <v>52956</v>
      </c>
    </row>
    <row r="25" spans="1:5" ht="15.75" customHeight="1">
      <c r="A25" s="67" t="s">
        <v>219</v>
      </c>
      <c r="B25" s="68" t="s">
        <v>220</v>
      </c>
      <c r="C25" s="78">
        <f>C48+C66</f>
        <v>3200</v>
      </c>
      <c r="D25" s="78">
        <f>D48+D66</f>
        <v>0</v>
      </c>
      <c r="E25" s="78">
        <f>C25-D25</f>
        <v>3200</v>
      </c>
    </row>
    <row r="26" spans="1:5" ht="15.75" customHeight="1">
      <c r="A26" s="67" t="s">
        <v>221</v>
      </c>
      <c r="B26" s="68" t="s">
        <v>222</v>
      </c>
      <c r="C26" s="78">
        <f>C49</f>
        <v>16900</v>
      </c>
      <c r="D26" s="78">
        <f>D49</f>
        <v>16764.95</v>
      </c>
      <c r="E26" s="78">
        <f>C26-D26</f>
        <v>135.04999999999927</v>
      </c>
    </row>
    <row r="27" spans="1:5" ht="17.25" customHeight="1">
      <c r="A27" s="67" t="s">
        <v>223</v>
      </c>
      <c r="B27" s="68" t="s">
        <v>224</v>
      </c>
      <c r="C27" s="78">
        <f>C52</f>
        <v>100000</v>
      </c>
      <c r="D27" s="78">
        <f>D52</f>
        <v>0</v>
      </c>
      <c r="E27" s="78">
        <f>C27-D27</f>
        <v>100000</v>
      </c>
    </row>
    <row r="28" spans="1:5" s="82" customFormat="1" ht="27.75" customHeight="1">
      <c r="A28" s="79" t="s">
        <v>225</v>
      </c>
      <c r="B28" s="80" t="s">
        <v>226</v>
      </c>
      <c r="C28" s="81">
        <f>C29</f>
        <v>904600</v>
      </c>
      <c r="D28" s="81">
        <f>D29</f>
        <v>217656.05</v>
      </c>
      <c r="E28" s="78">
        <f>C28-D28</f>
        <v>686943.95</v>
      </c>
    </row>
    <row r="29" spans="1:5" s="82" customFormat="1" ht="42.75" customHeight="1">
      <c r="A29" s="67" t="s">
        <v>227</v>
      </c>
      <c r="B29" s="68" t="s">
        <v>184</v>
      </c>
      <c r="C29" s="81">
        <f>C30</f>
        <v>904600</v>
      </c>
      <c r="D29" s="81">
        <f>D30</f>
        <v>217656.05</v>
      </c>
      <c r="E29" s="78">
        <f>C29-D29</f>
        <v>686943.95</v>
      </c>
    </row>
    <row r="30" spans="1:5" ht="27" customHeight="1">
      <c r="A30" s="67" t="s">
        <v>228</v>
      </c>
      <c r="B30" s="68" t="s">
        <v>194</v>
      </c>
      <c r="C30" s="78">
        <f>C31+C32</f>
        <v>904600</v>
      </c>
      <c r="D30" s="78">
        <f>D31+D32</f>
        <v>217656.05</v>
      </c>
      <c r="E30" s="78">
        <f>C30-D30</f>
        <v>686943.95</v>
      </c>
    </row>
    <row r="31" spans="1:5" ht="19.5" customHeight="1">
      <c r="A31" s="67" t="s">
        <v>229</v>
      </c>
      <c r="B31" s="68" t="s">
        <v>196</v>
      </c>
      <c r="C31" s="83">
        <v>694800</v>
      </c>
      <c r="D31" s="83">
        <v>167874</v>
      </c>
      <c r="E31" s="83">
        <f>C31-D31</f>
        <v>526926</v>
      </c>
    </row>
    <row r="32" spans="1:5" ht="42.75" customHeight="1">
      <c r="A32" s="67" t="s">
        <v>230</v>
      </c>
      <c r="B32" s="68" t="s">
        <v>200</v>
      </c>
      <c r="C32" s="84">
        <v>209800</v>
      </c>
      <c r="D32" s="84">
        <v>49782.05</v>
      </c>
      <c r="E32" s="84">
        <f>C32-D32</f>
        <v>160017.95</v>
      </c>
    </row>
    <row r="33" spans="1:5" ht="18.75" customHeight="1">
      <c r="A33" s="79" t="s">
        <v>231</v>
      </c>
      <c r="B33" s="80" t="s">
        <v>232</v>
      </c>
      <c r="C33" s="81">
        <f>C34+C39+C43</f>
        <v>6429100</v>
      </c>
      <c r="D33" s="81">
        <f>D34+D39+D43</f>
        <v>1737817.94</v>
      </c>
      <c r="E33" s="81">
        <f>C33-D33</f>
        <v>4691282.0600000005</v>
      </c>
    </row>
    <row r="34" spans="1:5" ht="43.5" customHeight="1">
      <c r="A34" s="67" t="s">
        <v>233</v>
      </c>
      <c r="B34" s="68" t="s">
        <v>184</v>
      </c>
      <c r="C34" s="78">
        <f>C35</f>
        <v>3611000</v>
      </c>
      <c r="D34" s="78">
        <f>D35</f>
        <v>795813.64</v>
      </c>
      <c r="E34" s="78">
        <f>C34-D34</f>
        <v>2815186.36</v>
      </c>
    </row>
    <row r="35" spans="1:5" ht="31.5" customHeight="1">
      <c r="A35" s="67" t="s">
        <v>234</v>
      </c>
      <c r="B35" s="68" t="s">
        <v>194</v>
      </c>
      <c r="C35" s="78">
        <f>C36+C37+C38</f>
        <v>3611000</v>
      </c>
      <c r="D35" s="78">
        <f>D36+D37+D38</f>
        <v>795813.64</v>
      </c>
      <c r="E35" s="78">
        <f>C35-D35</f>
        <v>2815186.36</v>
      </c>
    </row>
    <row r="36" spans="1:5" ht="16.5" customHeight="1">
      <c r="A36" s="67" t="s">
        <v>235</v>
      </c>
      <c r="B36" s="68" t="s">
        <v>196</v>
      </c>
      <c r="C36" s="84">
        <v>2759600</v>
      </c>
      <c r="D36" s="84">
        <v>611350.87</v>
      </c>
      <c r="E36" s="84">
        <f>C36-D36</f>
        <v>2148249.13</v>
      </c>
    </row>
    <row r="37" spans="1:5" ht="30" customHeight="1">
      <c r="A37" s="67" t="s">
        <v>236</v>
      </c>
      <c r="B37" s="68" t="s">
        <v>198</v>
      </c>
      <c r="C37" s="84">
        <v>18000</v>
      </c>
      <c r="D37" s="84">
        <v>300</v>
      </c>
      <c r="E37" s="84">
        <f>C37-D37</f>
        <v>17700</v>
      </c>
    </row>
    <row r="38" spans="1:5" ht="43.5" customHeight="1">
      <c r="A38" s="67" t="s">
        <v>237</v>
      </c>
      <c r="B38" s="68" t="s">
        <v>200</v>
      </c>
      <c r="C38" s="84">
        <v>833400</v>
      </c>
      <c r="D38" s="84">
        <v>184162.77</v>
      </c>
      <c r="E38" s="84">
        <f>C38-D38</f>
        <v>649237.23</v>
      </c>
    </row>
    <row r="39" spans="1:5" ht="27" customHeight="1">
      <c r="A39" s="67" t="s">
        <v>238</v>
      </c>
      <c r="B39" s="68" t="s">
        <v>202</v>
      </c>
      <c r="C39" s="78">
        <f>C40</f>
        <v>2730300</v>
      </c>
      <c r="D39" s="78">
        <f>D40</f>
        <v>907295.35</v>
      </c>
      <c r="E39" s="78">
        <f>C39-D39</f>
        <v>1823004.65</v>
      </c>
    </row>
    <row r="40" spans="1:5" ht="27" customHeight="1">
      <c r="A40" s="67" t="s">
        <v>239</v>
      </c>
      <c r="B40" s="68" t="s">
        <v>204</v>
      </c>
      <c r="C40" s="78">
        <f>C42+C41</f>
        <v>2730300</v>
      </c>
      <c r="D40" s="78">
        <f>D42+D41</f>
        <v>907295.35</v>
      </c>
      <c r="E40" s="78">
        <f>C40-D40</f>
        <v>1823004.65</v>
      </c>
    </row>
    <row r="41" spans="1:5" ht="27" customHeight="1">
      <c r="A41" s="67" t="s">
        <v>240</v>
      </c>
      <c r="B41" s="68" t="s">
        <v>206</v>
      </c>
      <c r="C41" s="78">
        <v>749800</v>
      </c>
      <c r="D41" s="78">
        <v>165737.89</v>
      </c>
      <c r="E41" s="78">
        <f>C41-D41</f>
        <v>584062.11</v>
      </c>
    </row>
    <row r="42" spans="1:5" ht="30.75" customHeight="1">
      <c r="A42" s="67" t="s">
        <v>241</v>
      </c>
      <c r="B42" s="68" t="s">
        <v>208</v>
      </c>
      <c r="C42" s="78">
        <v>1980500</v>
      </c>
      <c r="D42" s="78">
        <v>741557.46</v>
      </c>
      <c r="E42" s="78">
        <f>C42-D42</f>
        <v>1238942.54</v>
      </c>
    </row>
    <row r="43" spans="1:5" ht="16.5" customHeight="1">
      <c r="A43" s="67" t="s">
        <v>242</v>
      </c>
      <c r="B43" s="68" t="s">
        <v>210</v>
      </c>
      <c r="C43" s="78">
        <f>C46+C44</f>
        <v>87800</v>
      </c>
      <c r="D43" s="78">
        <f>D46+D44</f>
        <v>34708.95</v>
      </c>
      <c r="E43" s="78">
        <f>C43-D43</f>
        <v>53091.05</v>
      </c>
    </row>
    <row r="44" spans="1:5" ht="16.5" customHeight="1">
      <c r="A44" s="67" t="s">
        <v>243</v>
      </c>
      <c r="B44" s="68" t="s">
        <v>212</v>
      </c>
      <c r="C44" s="78">
        <f>C45</f>
        <v>0</v>
      </c>
      <c r="D44" s="78">
        <f>D45</f>
        <v>0</v>
      </c>
      <c r="E44" s="78">
        <f>C44-D44</f>
        <v>0</v>
      </c>
    </row>
    <row r="45" spans="1:5" ht="70.5" customHeight="1">
      <c r="A45" s="67" t="s">
        <v>244</v>
      </c>
      <c r="B45" s="68" t="s">
        <v>214</v>
      </c>
      <c r="C45" s="84"/>
      <c r="D45" s="84"/>
      <c r="E45" s="84">
        <f>C45-D45</f>
        <v>0</v>
      </c>
    </row>
    <row r="46" spans="1:5" ht="16.5" customHeight="1">
      <c r="A46" s="67" t="s">
        <v>245</v>
      </c>
      <c r="B46" s="68" t="s">
        <v>216</v>
      </c>
      <c r="C46" s="78">
        <f>C47+C48+C49</f>
        <v>87800</v>
      </c>
      <c r="D46" s="78">
        <f>D47+D48+D49</f>
        <v>34708.95</v>
      </c>
      <c r="E46" s="78">
        <f>E47+E48+E49</f>
        <v>53091.05</v>
      </c>
    </row>
    <row r="47" spans="1:5" ht="33.75" customHeight="1">
      <c r="A47" s="67" t="s">
        <v>246</v>
      </c>
      <c r="B47" s="68" t="s">
        <v>218</v>
      </c>
      <c r="C47" s="84">
        <v>70900</v>
      </c>
      <c r="D47" s="84">
        <v>17944</v>
      </c>
      <c r="E47" s="84">
        <f>C47-D47</f>
        <v>52956</v>
      </c>
    </row>
    <row r="48" spans="1:5" ht="25.5" customHeight="1">
      <c r="A48" s="67" t="s">
        <v>247</v>
      </c>
      <c r="B48" s="68" t="s">
        <v>220</v>
      </c>
      <c r="C48" s="84"/>
      <c r="D48" s="84"/>
      <c r="E48" s="84">
        <f>C48-D48</f>
        <v>0</v>
      </c>
    </row>
    <row r="49" spans="1:5" ht="25.5" customHeight="1">
      <c r="A49" s="67" t="s">
        <v>248</v>
      </c>
      <c r="B49" s="68" t="s">
        <v>222</v>
      </c>
      <c r="C49" s="84">
        <v>16900</v>
      </c>
      <c r="D49" s="84">
        <v>16764.95</v>
      </c>
      <c r="E49" s="84">
        <f>C49-D49</f>
        <v>135.04999999999927</v>
      </c>
    </row>
    <row r="50" spans="1:5" ht="16.5" customHeight="1">
      <c r="A50" s="79" t="s">
        <v>249</v>
      </c>
      <c r="B50" s="80" t="s">
        <v>250</v>
      </c>
      <c r="C50" s="81">
        <f>C51</f>
        <v>100000</v>
      </c>
      <c r="D50" s="81">
        <f>D51</f>
        <v>0</v>
      </c>
      <c r="E50" s="81">
        <f>C50-D50</f>
        <v>100000</v>
      </c>
    </row>
    <row r="51" spans="1:5" ht="13.5" customHeight="1">
      <c r="A51" s="67" t="s">
        <v>251</v>
      </c>
      <c r="B51" s="68" t="s">
        <v>210</v>
      </c>
      <c r="C51" s="78">
        <f>C52</f>
        <v>100000</v>
      </c>
      <c r="D51" s="78">
        <f>D52</f>
        <v>0</v>
      </c>
      <c r="E51" s="78">
        <f>C51-D51</f>
        <v>100000</v>
      </c>
    </row>
    <row r="52" spans="1:5" ht="15.75" customHeight="1">
      <c r="A52" s="67" t="s">
        <v>252</v>
      </c>
      <c r="B52" s="68" t="s">
        <v>224</v>
      </c>
      <c r="C52" s="78">
        <v>100000</v>
      </c>
      <c r="D52" s="78"/>
      <c r="E52" s="78">
        <f>C52-D52</f>
        <v>100000</v>
      </c>
    </row>
    <row r="53" spans="1:5" ht="19.5" customHeight="1">
      <c r="A53" s="79" t="s">
        <v>253</v>
      </c>
      <c r="B53" s="80" t="s">
        <v>254</v>
      </c>
      <c r="C53" s="81">
        <f>C54+C59+C63</f>
        <v>8027660</v>
      </c>
      <c r="D53" s="81">
        <f>D54+D59+D63</f>
        <v>1409876.81</v>
      </c>
      <c r="E53" s="81">
        <f>E54+E59+E63</f>
        <v>6617783.1899999995</v>
      </c>
    </row>
    <row r="54" spans="1:5" s="85" customFormat="1" ht="39">
      <c r="A54" s="67" t="s">
        <v>255</v>
      </c>
      <c r="B54" s="68" t="s">
        <v>184</v>
      </c>
      <c r="C54" s="78">
        <f>C55</f>
        <v>3597600</v>
      </c>
      <c r="D54" s="78">
        <f>D55</f>
        <v>794094.06</v>
      </c>
      <c r="E54" s="78">
        <f>E55</f>
        <v>2803505.94</v>
      </c>
    </row>
    <row r="55" spans="1:5" s="85" customFormat="1" ht="19.5" customHeight="1">
      <c r="A55" s="67" t="s">
        <v>256</v>
      </c>
      <c r="B55" s="68" t="s">
        <v>186</v>
      </c>
      <c r="C55" s="78">
        <f>SUM(C56:C58)</f>
        <v>3597600</v>
      </c>
      <c r="D55" s="78">
        <f>SUM(D56:D58)</f>
        <v>794094.06</v>
      </c>
      <c r="E55" s="78">
        <f>SUM(E56:E58)</f>
        <v>2803505.94</v>
      </c>
    </row>
    <row r="56" spans="1:5" s="85" customFormat="1" ht="19.5" customHeight="1">
      <c r="A56" s="67" t="s">
        <v>257</v>
      </c>
      <c r="B56" s="68" t="s">
        <v>188</v>
      </c>
      <c r="C56" s="77">
        <v>2759300</v>
      </c>
      <c r="D56" s="77">
        <v>604955.43</v>
      </c>
      <c r="E56" s="77">
        <f>C56-D56</f>
        <v>2154344.57</v>
      </c>
    </row>
    <row r="57" spans="1:5" s="85" customFormat="1" ht="29.25" customHeight="1">
      <c r="A57" s="67" t="s">
        <v>258</v>
      </c>
      <c r="B57" s="68" t="s">
        <v>190</v>
      </c>
      <c r="C57" s="77">
        <v>5000</v>
      </c>
      <c r="D57" s="77"/>
      <c r="E57" s="77">
        <f>C57-D57</f>
        <v>5000</v>
      </c>
    </row>
    <row r="58" spans="1:5" s="85" customFormat="1" ht="39">
      <c r="A58" s="67" t="s">
        <v>259</v>
      </c>
      <c r="B58" s="68" t="s">
        <v>192</v>
      </c>
      <c r="C58" s="77">
        <v>833300</v>
      </c>
      <c r="D58" s="77">
        <v>189138.63</v>
      </c>
      <c r="E58" s="77">
        <f>C58-D58</f>
        <v>644161.37</v>
      </c>
    </row>
    <row r="59" spans="1:5" ht="29.25" customHeight="1">
      <c r="A59" s="67" t="s">
        <v>260</v>
      </c>
      <c r="B59" s="68" t="s">
        <v>202</v>
      </c>
      <c r="C59" s="78">
        <f>C60</f>
        <v>4426860</v>
      </c>
      <c r="D59" s="78">
        <f>D60</f>
        <v>615782.75</v>
      </c>
      <c r="E59" s="78">
        <f>C59-D59</f>
        <v>3811077.25</v>
      </c>
    </row>
    <row r="60" spans="1:5" ht="29.25" customHeight="1">
      <c r="A60" s="67" t="s">
        <v>261</v>
      </c>
      <c r="B60" s="68" t="s">
        <v>204</v>
      </c>
      <c r="C60" s="78">
        <f>C62+C61</f>
        <v>4426860</v>
      </c>
      <c r="D60" s="78">
        <f>D62+D61</f>
        <v>615782.75</v>
      </c>
      <c r="E60" s="78">
        <f>C60-D60</f>
        <v>3811077.25</v>
      </c>
    </row>
    <row r="61" spans="1:5" ht="29.25" customHeight="1">
      <c r="A61" s="67" t="s">
        <v>262</v>
      </c>
      <c r="B61" s="68" t="s">
        <v>206</v>
      </c>
      <c r="C61" s="78">
        <v>113100</v>
      </c>
      <c r="D61" s="78">
        <v>4560</v>
      </c>
      <c r="E61" s="78">
        <f>C61-D61</f>
        <v>108540</v>
      </c>
    </row>
    <row r="62" spans="1:5" ht="28.5" customHeight="1">
      <c r="A62" s="67" t="s">
        <v>263</v>
      </c>
      <c r="B62" s="68" t="s">
        <v>264</v>
      </c>
      <c r="C62" s="84">
        <v>4313760</v>
      </c>
      <c r="D62" s="84">
        <v>611222.75</v>
      </c>
      <c r="E62" s="84">
        <f>C62-D62</f>
        <v>3702537.25</v>
      </c>
    </row>
    <row r="63" spans="1:5" ht="22.5" customHeight="1">
      <c r="A63" s="67" t="s">
        <v>265</v>
      </c>
      <c r="B63" s="68" t="s">
        <v>210</v>
      </c>
      <c r="C63" s="84">
        <f>C64</f>
        <v>3200</v>
      </c>
      <c r="D63" s="84">
        <f>D64</f>
        <v>0</v>
      </c>
      <c r="E63" s="84">
        <f>E64</f>
        <v>3200</v>
      </c>
    </row>
    <row r="64" spans="1:5" ht="28.5" customHeight="1">
      <c r="A64" s="67" t="s">
        <v>266</v>
      </c>
      <c r="B64" s="68" t="s">
        <v>216</v>
      </c>
      <c r="C64" s="84">
        <f>C65+C66</f>
        <v>3200</v>
      </c>
      <c r="D64" s="84">
        <f>D65+D66</f>
        <v>0</v>
      </c>
      <c r="E64" s="84">
        <f>C64-D64</f>
        <v>3200</v>
      </c>
    </row>
    <row r="65" spans="1:5" ht="28.5" customHeight="1">
      <c r="A65" s="67" t="s">
        <v>267</v>
      </c>
      <c r="B65" s="68" t="s">
        <v>218</v>
      </c>
      <c r="C65" s="84"/>
      <c r="D65" s="84"/>
      <c r="E65" s="84">
        <f>C65-D65</f>
        <v>0</v>
      </c>
    </row>
    <row r="66" spans="1:5" ht="22.5" customHeight="1">
      <c r="A66" s="67" t="s">
        <v>268</v>
      </c>
      <c r="B66" s="68" t="s">
        <v>220</v>
      </c>
      <c r="C66" s="84">
        <v>3200</v>
      </c>
      <c r="D66" s="84">
        <v>0</v>
      </c>
      <c r="E66" s="84">
        <f>C66-D66</f>
        <v>3200</v>
      </c>
    </row>
    <row r="67" spans="1:5" ht="29.25" customHeight="1">
      <c r="A67" s="74" t="s">
        <v>269</v>
      </c>
      <c r="B67" s="75" t="s">
        <v>270</v>
      </c>
      <c r="C67" s="86">
        <f>C68</f>
        <v>46600</v>
      </c>
      <c r="D67" s="86">
        <f>D68</f>
        <v>26600</v>
      </c>
      <c r="E67" s="87">
        <f>C67-D67</f>
        <v>20000</v>
      </c>
    </row>
    <row r="68" spans="1:5" ht="32.25" customHeight="1">
      <c r="A68" s="67" t="s">
        <v>271</v>
      </c>
      <c r="B68" s="68" t="s">
        <v>202</v>
      </c>
      <c r="C68" s="84">
        <f>C69</f>
        <v>46600</v>
      </c>
      <c r="D68" s="84">
        <f>D72+D76</f>
        <v>26600</v>
      </c>
      <c r="E68" s="84">
        <f>C68-D68</f>
        <v>20000</v>
      </c>
    </row>
    <row r="69" spans="1:5" ht="32.25" customHeight="1">
      <c r="A69" s="67" t="s">
        <v>272</v>
      </c>
      <c r="B69" s="68" t="s">
        <v>204</v>
      </c>
      <c r="C69" s="84">
        <f>C70</f>
        <v>46600</v>
      </c>
      <c r="D69" s="84">
        <f>D70</f>
        <v>26600</v>
      </c>
      <c r="E69" s="84">
        <f>C69-D69</f>
        <v>20000</v>
      </c>
    </row>
    <row r="70" spans="1:5" ht="29.25" customHeight="1">
      <c r="A70" s="67" t="s">
        <v>273</v>
      </c>
      <c r="B70" s="68" t="s">
        <v>264</v>
      </c>
      <c r="C70" s="84">
        <f>C74+C78</f>
        <v>46600</v>
      </c>
      <c r="D70" s="84">
        <f>D74+D78</f>
        <v>26600</v>
      </c>
      <c r="E70" s="84">
        <f>C70-D70</f>
        <v>20000</v>
      </c>
    </row>
    <row r="71" spans="1:5" ht="42.75" customHeight="1">
      <c r="A71" s="79" t="s">
        <v>274</v>
      </c>
      <c r="B71" s="80" t="s">
        <v>275</v>
      </c>
      <c r="C71" s="88">
        <f>C72</f>
        <v>20000</v>
      </c>
      <c r="D71" s="88">
        <f>D72</f>
        <v>0</v>
      </c>
      <c r="E71" s="88">
        <f>C71-D71</f>
        <v>20000</v>
      </c>
    </row>
    <row r="72" spans="1:5" ht="29.25" customHeight="1">
      <c r="A72" s="67" t="s">
        <v>276</v>
      </c>
      <c r="B72" s="68" t="s">
        <v>202</v>
      </c>
      <c r="C72" s="84">
        <f>C73</f>
        <v>20000</v>
      </c>
      <c r="D72" s="84">
        <f>D74</f>
        <v>0</v>
      </c>
      <c r="E72" s="84">
        <f>C72-D72</f>
        <v>20000</v>
      </c>
    </row>
    <row r="73" spans="1:5" ht="29.25" customHeight="1">
      <c r="A73" s="67" t="s">
        <v>277</v>
      </c>
      <c r="B73" s="68" t="s">
        <v>204</v>
      </c>
      <c r="C73" s="84">
        <f>C74</f>
        <v>20000</v>
      </c>
      <c r="D73" s="84">
        <f>D74</f>
        <v>0</v>
      </c>
      <c r="E73" s="84">
        <f>C73-D73</f>
        <v>20000</v>
      </c>
    </row>
    <row r="74" spans="1:5" ht="30" customHeight="1">
      <c r="A74" s="67" t="s">
        <v>278</v>
      </c>
      <c r="B74" s="68" t="s">
        <v>264</v>
      </c>
      <c r="C74" s="84">
        <v>20000</v>
      </c>
      <c r="D74" s="84"/>
      <c r="E74" s="84">
        <f>C74-D74</f>
        <v>20000</v>
      </c>
    </row>
    <row r="75" spans="1:5" s="82" customFormat="1" ht="29.25" customHeight="1">
      <c r="A75" s="79" t="s">
        <v>279</v>
      </c>
      <c r="B75" s="80" t="s">
        <v>280</v>
      </c>
      <c r="C75" s="88">
        <f>C76</f>
        <v>26600</v>
      </c>
      <c r="D75" s="88">
        <f>D76</f>
        <v>26600</v>
      </c>
      <c r="E75" s="88">
        <f>C75-D75</f>
        <v>0</v>
      </c>
    </row>
    <row r="76" spans="1:5" s="82" customFormat="1" ht="28.5" customHeight="1">
      <c r="A76" s="67" t="s">
        <v>281</v>
      </c>
      <c r="B76" s="68" t="s">
        <v>202</v>
      </c>
      <c r="C76" s="88">
        <f>C77</f>
        <v>26600</v>
      </c>
      <c r="D76" s="88">
        <f>D78</f>
        <v>26600</v>
      </c>
      <c r="E76" s="84">
        <f>C76-D76</f>
        <v>0</v>
      </c>
    </row>
    <row r="77" spans="1:5" s="82" customFormat="1" ht="28.5" customHeight="1">
      <c r="A77" s="67" t="s">
        <v>282</v>
      </c>
      <c r="B77" s="68" t="s">
        <v>204</v>
      </c>
      <c r="C77" s="88">
        <f>C78</f>
        <v>26600</v>
      </c>
      <c r="D77" s="88">
        <f>D78</f>
        <v>26600</v>
      </c>
      <c r="E77" s="84">
        <f>C77-D77</f>
        <v>0</v>
      </c>
    </row>
    <row r="78" spans="1:5" s="82" customFormat="1" ht="29.25" customHeight="1">
      <c r="A78" s="67" t="s">
        <v>283</v>
      </c>
      <c r="B78" s="68" t="s">
        <v>264</v>
      </c>
      <c r="C78" s="88">
        <v>26600</v>
      </c>
      <c r="D78" s="88">
        <v>26600</v>
      </c>
      <c r="E78" s="84">
        <f>C78-D78</f>
        <v>0</v>
      </c>
    </row>
    <row r="79" spans="1:5" ht="18" customHeight="1">
      <c r="A79" s="74" t="s">
        <v>284</v>
      </c>
      <c r="B79" s="75" t="s">
        <v>285</v>
      </c>
      <c r="C79" s="86">
        <f>C80</f>
        <v>37361479</v>
      </c>
      <c r="D79" s="86">
        <f>D80</f>
        <v>172700</v>
      </c>
      <c r="E79" s="86">
        <f>C79-D79</f>
        <v>37188779</v>
      </c>
    </row>
    <row r="80" spans="1:5" ht="27.75" customHeight="1">
      <c r="A80" s="67" t="s">
        <v>286</v>
      </c>
      <c r="B80" s="68" t="s">
        <v>202</v>
      </c>
      <c r="C80" s="84">
        <f>C81</f>
        <v>37361479</v>
      </c>
      <c r="D80" s="84">
        <f>D85+D89</f>
        <v>172700</v>
      </c>
      <c r="E80" s="84">
        <f>C80-D80</f>
        <v>37188779</v>
      </c>
    </row>
    <row r="81" spans="1:5" ht="27.75" customHeight="1">
      <c r="A81" s="67" t="s">
        <v>287</v>
      </c>
      <c r="B81" s="68" t="s">
        <v>204</v>
      </c>
      <c r="C81" s="84">
        <f>C82+C83</f>
        <v>37361479</v>
      </c>
      <c r="D81" s="84">
        <f>D82+D83</f>
        <v>172700</v>
      </c>
      <c r="E81" s="84">
        <f>C81-D81</f>
        <v>37188779</v>
      </c>
    </row>
    <row r="82" spans="1:5" ht="15.75" customHeight="1">
      <c r="A82" s="67" t="s">
        <v>288</v>
      </c>
      <c r="B82" s="68" t="s">
        <v>289</v>
      </c>
      <c r="C82" s="84">
        <f>C87</f>
        <v>3781079</v>
      </c>
      <c r="D82" s="84">
        <f>D87</f>
        <v>0</v>
      </c>
      <c r="E82" s="84">
        <f>C82-D82</f>
        <v>3781079</v>
      </c>
    </row>
    <row r="83" spans="1:5" ht="15.75" customHeight="1">
      <c r="A83" s="67" t="s">
        <v>290</v>
      </c>
      <c r="B83" s="68" t="s">
        <v>291</v>
      </c>
      <c r="C83" s="84">
        <f>C91</f>
        <v>33580400</v>
      </c>
      <c r="D83" s="84">
        <f>D91</f>
        <v>172700</v>
      </c>
      <c r="E83" s="84">
        <f>C83-D83</f>
        <v>33407700</v>
      </c>
    </row>
    <row r="84" spans="1:5" s="82" customFormat="1" ht="17.25" customHeight="1">
      <c r="A84" s="79" t="s">
        <v>292</v>
      </c>
      <c r="B84" s="80" t="s">
        <v>293</v>
      </c>
      <c r="C84" s="88">
        <f>C85</f>
        <v>3781079</v>
      </c>
      <c r="D84" s="88">
        <f>D85</f>
        <v>0</v>
      </c>
      <c r="E84" s="84">
        <f>C84-D84</f>
        <v>3781079</v>
      </c>
    </row>
    <row r="85" spans="1:5" ht="27.75" customHeight="1">
      <c r="A85" s="67" t="s">
        <v>294</v>
      </c>
      <c r="B85" s="68" t="s">
        <v>202</v>
      </c>
      <c r="C85" s="84">
        <f>C86</f>
        <v>3781079</v>
      </c>
      <c r="D85" s="84">
        <f>D87</f>
        <v>0</v>
      </c>
      <c r="E85" s="84">
        <f>C85-D85</f>
        <v>3781079</v>
      </c>
    </row>
    <row r="86" spans="1:5" ht="27.75" customHeight="1">
      <c r="A86" s="67" t="s">
        <v>295</v>
      </c>
      <c r="B86" s="68" t="s">
        <v>204</v>
      </c>
      <c r="C86" s="84">
        <f>C87</f>
        <v>3781079</v>
      </c>
      <c r="D86" s="84">
        <f>D87</f>
        <v>0</v>
      </c>
      <c r="E86" s="84">
        <f>C86-D86</f>
        <v>3781079</v>
      </c>
    </row>
    <row r="87" spans="1:5" ht="30.75" customHeight="1">
      <c r="A87" s="67" t="s">
        <v>296</v>
      </c>
      <c r="B87" s="68" t="s">
        <v>297</v>
      </c>
      <c r="C87" s="84">
        <v>3781079</v>
      </c>
      <c r="D87" s="84"/>
      <c r="E87" s="84">
        <f>C87-D87</f>
        <v>3781079</v>
      </c>
    </row>
    <row r="88" spans="1:5" ht="21" customHeight="1">
      <c r="A88" s="79" t="s">
        <v>298</v>
      </c>
      <c r="B88" s="80" t="s">
        <v>299</v>
      </c>
      <c r="C88" s="88">
        <f>C89</f>
        <v>33580400</v>
      </c>
      <c r="D88" s="88">
        <f>D89</f>
        <v>172700</v>
      </c>
      <c r="E88" s="88">
        <f>C88-D88</f>
        <v>33407700</v>
      </c>
    </row>
    <row r="89" spans="1:5" ht="30" customHeight="1">
      <c r="A89" s="67" t="s">
        <v>300</v>
      </c>
      <c r="B89" s="68" t="s">
        <v>202</v>
      </c>
      <c r="C89" s="84">
        <f>C90</f>
        <v>33580400</v>
      </c>
      <c r="D89" s="84">
        <f>D91</f>
        <v>172700</v>
      </c>
      <c r="E89" s="84">
        <f>C89-D89</f>
        <v>33407700</v>
      </c>
    </row>
    <row r="90" spans="1:5" ht="30" customHeight="1">
      <c r="A90" s="67" t="s">
        <v>301</v>
      </c>
      <c r="B90" s="68" t="s">
        <v>204</v>
      </c>
      <c r="C90" s="84">
        <f>C91</f>
        <v>33580400</v>
      </c>
      <c r="D90" s="84">
        <f>D91</f>
        <v>172700</v>
      </c>
      <c r="E90" s="84">
        <f>C90-D90</f>
        <v>33407700</v>
      </c>
    </row>
    <row r="91" spans="1:5" ht="25.5" customHeight="1">
      <c r="A91" s="67" t="s">
        <v>302</v>
      </c>
      <c r="B91" s="68" t="s">
        <v>264</v>
      </c>
      <c r="C91" s="84">
        <v>33580400</v>
      </c>
      <c r="D91" s="84">
        <v>172700</v>
      </c>
      <c r="E91" s="84">
        <f>C91-D91</f>
        <v>33407700</v>
      </c>
    </row>
    <row r="92" spans="1:5" ht="18" customHeight="1">
      <c r="A92" s="74" t="s">
        <v>303</v>
      </c>
      <c r="B92" s="75" t="s">
        <v>304</v>
      </c>
      <c r="C92" s="86">
        <f>C93+C97+C100</f>
        <v>76032932</v>
      </c>
      <c r="D92" s="86">
        <f>D93+D97+D100</f>
        <v>7345587.2299999995</v>
      </c>
      <c r="E92" s="86">
        <f>C92-D92</f>
        <v>68687344.77</v>
      </c>
    </row>
    <row r="93" spans="1:5" ht="30" customHeight="1">
      <c r="A93" s="67" t="s">
        <v>305</v>
      </c>
      <c r="B93" s="68" t="s">
        <v>202</v>
      </c>
      <c r="C93" s="84">
        <f>C94</f>
        <v>49772932</v>
      </c>
      <c r="D93" s="84">
        <f>D103+D110+D118+D123</f>
        <v>7345587.2299999995</v>
      </c>
      <c r="E93" s="84">
        <f>C93-D93</f>
        <v>42427344.77</v>
      </c>
    </row>
    <row r="94" spans="1:5" ht="30" customHeight="1">
      <c r="A94" s="67" t="s">
        <v>306</v>
      </c>
      <c r="B94" s="68" t="s">
        <v>204</v>
      </c>
      <c r="C94" s="84">
        <f>C95+C96</f>
        <v>49772932</v>
      </c>
      <c r="D94" s="84">
        <f>D95+D96</f>
        <v>7345587.2299999995</v>
      </c>
      <c r="E94" s="84">
        <f>C94-D94</f>
        <v>42427344.77</v>
      </c>
    </row>
    <row r="95" spans="1:5" ht="27.75" customHeight="1">
      <c r="A95" s="67" t="s">
        <v>307</v>
      </c>
      <c r="B95" s="68" t="s">
        <v>297</v>
      </c>
      <c r="C95" s="84">
        <f>C105+C112+C120</f>
        <v>1575300</v>
      </c>
      <c r="D95" s="84">
        <f>D105+D112+D120</f>
        <v>0</v>
      </c>
      <c r="E95" s="84">
        <f>C95-D95</f>
        <v>1575300</v>
      </c>
    </row>
    <row r="96" spans="1:5" ht="27" customHeight="1">
      <c r="A96" s="67" t="s">
        <v>308</v>
      </c>
      <c r="B96" s="68" t="s">
        <v>309</v>
      </c>
      <c r="C96" s="84">
        <f>C106+C113+C121+C125</f>
        <v>48197632</v>
      </c>
      <c r="D96" s="84">
        <f>D106+D113+D121+D125</f>
        <v>7345587.2299999995</v>
      </c>
      <c r="E96" s="84">
        <f>C96-D96</f>
        <v>40852044.77</v>
      </c>
    </row>
    <row r="97" spans="1:5" ht="28.5" customHeight="1">
      <c r="A97" s="67" t="s">
        <v>310</v>
      </c>
      <c r="B97" s="68" t="s">
        <v>311</v>
      </c>
      <c r="C97" s="84">
        <f>C98</f>
        <v>26260000</v>
      </c>
      <c r="D97" s="84">
        <f>D98</f>
        <v>0</v>
      </c>
      <c r="E97" s="84">
        <f>C97-D97</f>
        <v>26260000</v>
      </c>
    </row>
    <row r="98" spans="1:5" ht="14.25" customHeight="1">
      <c r="A98" s="67" t="s">
        <v>312</v>
      </c>
      <c r="B98" s="68" t="s">
        <v>313</v>
      </c>
      <c r="C98" s="84">
        <f>C99</f>
        <v>26260000</v>
      </c>
      <c r="D98" s="84">
        <f>D99</f>
        <v>0</v>
      </c>
      <c r="E98" s="84">
        <f>C98-D98</f>
        <v>26260000</v>
      </c>
    </row>
    <row r="99" spans="1:5" ht="27.75" customHeight="1">
      <c r="A99" s="67" t="s">
        <v>314</v>
      </c>
      <c r="B99" s="68" t="s">
        <v>315</v>
      </c>
      <c r="C99" s="88">
        <f>C116+C128</f>
        <v>26260000</v>
      </c>
      <c r="D99" s="88">
        <f>D116+D128</f>
        <v>0</v>
      </c>
      <c r="E99" s="84">
        <f>C99-D99</f>
        <v>26260000</v>
      </c>
    </row>
    <row r="100" spans="1:5" ht="42.75" customHeight="1">
      <c r="A100" s="67" t="s">
        <v>316</v>
      </c>
      <c r="B100" s="68" t="s">
        <v>210</v>
      </c>
      <c r="C100" s="84">
        <f>C101</f>
        <v>0</v>
      </c>
      <c r="D100" s="84">
        <f>D107</f>
        <v>0</v>
      </c>
      <c r="E100" s="84">
        <f>C100-D100</f>
        <v>0</v>
      </c>
    </row>
    <row r="101" spans="1:5" ht="14.25" customHeight="1">
      <c r="A101" s="67" t="s">
        <v>317</v>
      </c>
      <c r="B101" s="68" t="s">
        <v>318</v>
      </c>
      <c r="C101" s="84">
        <f>C108</f>
        <v>0</v>
      </c>
      <c r="D101" s="84">
        <f>D108</f>
        <v>0</v>
      </c>
      <c r="E101" s="84">
        <f>C101-D101</f>
        <v>0</v>
      </c>
    </row>
    <row r="102" spans="1:5" ht="19.5" customHeight="1">
      <c r="A102" s="79" t="s">
        <v>319</v>
      </c>
      <c r="B102" s="80" t="s">
        <v>320</v>
      </c>
      <c r="C102" s="88">
        <f>C103+C107</f>
        <v>450000</v>
      </c>
      <c r="D102" s="88">
        <f>D103+D107</f>
        <v>69606.24</v>
      </c>
      <c r="E102" s="88">
        <f>C102-D102</f>
        <v>380393.76</v>
      </c>
    </row>
    <row r="103" spans="1:5" ht="27" customHeight="1">
      <c r="A103" s="67" t="s">
        <v>321</v>
      </c>
      <c r="B103" s="68" t="s">
        <v>202</v>
      </c>
      <c r="C103" s="84">
        <f>C104</f>
        <v>450000</v>
      </c>
      <c r="D103" s="84">
        <f>D105+D106</f>
        <v>69606.24</v>
      </c>
      <c r="E103" s="84">
        <f>C103-D103</f>
        <v>380393.76</v>
      </c>
    </row>
    <row r="104" spans="1:5" ht="27" customHeight="1">
      <c r="A104" s="67" t="s">
        <v>322</v>
      </c>
      <c r="B104" s="68" t="s">
        <v>204</v>
      </c>
      <c r="C104" s="84">
        <f>C105+C106</f>
        <v>450000</v>
      </c>
      <c r="D104" s="84">
        <f>D105+D106</f>
        <v>69606.24</v>
      </c>
      <c r="E104" s="84">
        <f>C104-D104</f>
        <v>380393.76</v>
      </c>
    </row>
    <row r="105" spans="1:5" ht="28.5" customHeight="1">
      <c r="A105" s="67" t="s">
        <v>323</v>
      </c>
      <c r="B105" s="68" t="s">
        <v>297</v>
      </c>
      <c r="C105" s="84">
        <v>380300</v>
      </c>
      <c r="D105" s="84"/>
      <c r="E105" s="84">
        <f>C105-D105</f>
        <v>380300</v>
      </c>
    </row>
    <row r="106" spans="1:5" ht="28.5" customHeight="1">
      <c r="A106" s="67" t="s">
        <v>324</v>
      </c>
      <c r="B106" s="68" t="s">
        <v>309</v>
      </c>
      <c r="C106" s="84">
        <v>69700</v>
      </c>
      <c r="D106" s="84">
        <v>69606.24</v>
      </c>
      <c r="E106" s="84">
        <f>C106-D106</f>
        <v>93.75999999999476</v>
      </c>
    </row>
    <row r="107" spans="1:5" ht="14.25" customHeight="1">
      <c r="A107" s="67" t="s">
        <v>325</v>
      </c>
      <c r="B107" s="68" t="s">
        <v>210</v>
      </c>
      <c r="C107" s="84">
        <f>C108</f>
        <v>0</v>
      </c>
      <c r="D107" s="84">
        <f>D108</f>
        <v>0</v>
      </c>
      <c r="E107" s="84">
        <f>C107-D107</f>
        <v>0</v>
      </c>
    </row>
    <row r="108" spans="1:5" ht="14.25" customHeight="1">
      <c r="A108" s="67" t="s">
        <v>326</v>
      </c>
      <c r="B108" s="68" t="s">
        <v>318</v>
      </c>
      <c r="C108" s="88"/>
      <c r="D108" s="88"/>
      <c r="E108" s="84">
        <f>C108-D108</f>
        <v>0</v>
      </c>
    </row>
    <row r="109" spans="1:5" ht="16.5" customHeight="1">
      <c r="A109" s="79" t="s">
        <v>327</v>
      </c>
      <c r="B109" s="80" t="s">
        <v>328</v>
      </c>
      <c r="C109" s="88">
        <f>C110+C114</f>
        <v>1700000</v>
      </c>
      <c r="D109" s="88">
        <f>D110+D114</f>
        <v>8025.32</v>
      </c>
      <c r="E109" s="88">
        <f>C109-D109</f>
        <v>1691974.68</v>
      </c>
    </row>
    <row r="110" spans="1:5" ht="27" customHeight="1">
      <c r="A110" s="67" t="s">
        <v>329</v>
      </c>
      <c r="B110" s="68" t="s">
        <v>202</v>
      </c>
      <c r="C110" s="84">
        <f>C111</f>
        <v>1700000</v>
      </c>
      <c r="D110" s="84">
        <f>D112+D113</f>
        <v>8025.32</v>
      </c>
      <c r="E110" s="84">
        <f>C110-D110</f>
        <v>1691974.68</v>
      </c>
    </row>
    <row r="111" spans="1:5" ht="27" customHeight="1">
      <c r="A111" s="67" t="s">
        <v>330</v>
      </c>
      <c r="B111" s="68" t="s">
        <v>204</v>
      </c>
      <c r="C111" s="84">
        <f>C112+C113</f>
        <v>1700000</v>
      </c>
      <c r="D111" s="84">
        <f>D112+D113</f>
        <v>8025.32</v>
      </c>
      <c r="E111" s="84">
        <f>C111-D111</f>
        <v>1691974.68</v>
      </c>
    </row>
    <row r="112" spans="1:5" ht="30" customHeight="1">
      <c r="A112" s="67" t="s">
        <v>331</v>
      </c>
      <c r="B112" s="68" t="s">
        <v>297</v>
      </c>
      <c r="C112" s="84">
        <v>1195000</v>
      </c>
      <c r="D112" s="84"/>
      <c r="E112" s="84">
        <f>C112-D112</f>
        <v>1195000</v>
      </c>
    </row>
    <row r="113" spans="1:5" ht="27" customHeight="1">
      <c r="A113" s="67" t="s">
        <v>332</v>
      </c>
      <c r="B113" s="68" t="s">
        <v>309</v>
      </c>
      <c r="C113" s="84">
        <v>505000</v>
      </c>
      <c r="D113" s="84">
        <v>8025.32</v>
      </c>
      <c r="E113" s="84">
        <f>C113-D113</f>
        <v>496974.68</v>
      </c>
    </row>
    <row r="114" spans="1:5" ht="30" customHeight="1">
      <c r="A114" s="67" t="s">
        <v>333</v>
      </c>
      <c r="B114" s="68" t="s">
        <v>311</v>
      </c>
      <c r="C114" s="84">
        <f>C115</f>
        <v>0</v>
      </c>
      <c r="D114" s="84">
        <f>D115</f>
        <v>0</v>
      </c>
      <c r="E114" s="84">
        <f>C114-D114</f>
        <v>0</v>
      </c>
    </row>
    <row r="115" spans="1:5" ht="17.25" customHeight="1">
      <c r="A115" s="67" t="s">
        <v>334</v>
      </c>
      <c r="B115" s="68" t="s">
        <v>313</v>
      </c>
      <c r="C115" s="83">
        <f>C116</f>
        <v>0</v>
      </c>
      <c r="D115" s="83">
        <f>D116</f>
        <v>0</v>
      </c>
      <c r="E115" s="84">
        <f>C115-D115</f>
        <v>0</v>
      </c>
    </row>
    <row r="116" spans="1:5" ht="29.25" customHeight="1">
      <c r="A116" s="67" t="s">
        <v>335</v>
      </c>
      <c r="B116" s="68" t="s">
        <v>315</v>
      </c>
      <c r="C116" s="84"/>
      <c r="D116" s="84">
        <v>0</v>
      </c>
      <c r="E116" s="84">
        <f>C116-D116</f>
        <v>0</v>
      </c>
    </row>
    <row r="117" spans="1:5" ht="16.5" customHeight="1">
      <c r="A117" s="79" t="s">
        <v>336</v>
      </c>
      <c r="B117" s="80" t="s">
        <v>337</v>
      </c>
      <c r="C117" s="88">
        <f>C118</f>
        <v>47492732</v>
      </c>
      <c r="D117" s="88">
        <f>D118</f>
        <v>7267955.67</v>
      </c>
      <c r="E117" s="88">
        <f>C117-D117</f>
        <v>40224776.33</v>
      </c>
    </row>
    <row r="118" spans="1:5" ht="32.25" customHeight="1">
      <c r="A118" s="67" t="s">
        <v>338</v>
      </c>
      <c r="B118" s="68" t="s">
        <v>202</v>
      </c>
      <c r="C118" s="84">
        <f>C119</f>
        <v>47492732</v>
      </c>
      <c r="D118" s="84">
        <f>D120+D121</f>
        <v>7267955.67</v>
      </c>
      <c r="E118" s="84">
        <f>C118-D118</f>
        <v>40224776.33</v>
      </c>
    </row>
    <row r="119" spans="1:5" ht="32.25" customHeight="1">
      <c r="A119" s="67" t="s">
        <v>339</v>
      </c>
      <c r="B119" s="68" t="s">
        <v>204</v>
      </c>
      <c r="C119" s="84">
        <f>C120+C121</f>
        <v>47492732</v>
      </c>
      <c r="D119" s="84">
        <f>D120+D121</f>
        <v>7267955.67</v>
      </c>
      <c r="E119" s="84">
        <f>C119-D119</f>
        <v>40224776.33</v>
      </c>
    </row>
    <row r="120" spans="1:5" ht="32.25" customHeight="1">
      <c r="A120" s="67" t="s">
        <v>340</v>
      </c>
      <c r="B120" s="68" t="s">
        <v>297</v>
      </c>
      <c r="C120" s="84"/>
      <c r="D120" s="84"/>
      <c r="E120" s="84">
        <f>C120-D120</f>
        <v>0</v>
      </c>
    </row>
    <row r="121" spans="1:5" ht="26.25" customHeight="1">
      <c r="A121" s="67" t="s">
        <v>341</v>
      </c>
      <c r="B121" s="68" t="s">
        <v>208</v>
      </c>
      <c r="C121" s="84">
        <v>47492732</v>
      </c>
      <c r="D121" s="84">
        <v>7267955.67</v>
      </c>
      <c r="E121" s="84">
        <f>C121-D121</f>
        <v>40224776.33</v>
      </c>
    </row>
    <row r="122" spans="1:5" ht="29.25" customHeight="1">
      <c r="A122" s="79" t="s">
        <v>342</v>
      </c>
      <c r="B122" s="80" t="s">
        <v>343</v>
      </c>
      <c r="C122" s="88">
        <f>C123+C126</f>
        <v>26390200</v>
      </c>
      <c r="D122" s="88">
        <f>D123+D126</f>
        <v>0</v>
      </c>
      <c r="E122" s="88">
        <f>C122-D122</f>
        <v>26390200</v>
      </c>
    </row>
    <row r="123" spans="1:5" ht="28.5" customHeight="1">
      <c r="A123" s="67" t="s">
        <v>344</v>
      </c>
      <c r="B123" s="68" t="s">
        <v>202</v>
      </c>
      <c r="C123" s="84">
        <f>C124</f>
        <v>130200</v>
      </c>
      <c r="D123" s="84">
        <f>D125</f>
        <v>0</v>
      </c>
      <c r="E123" s="84">
        <f>C123-D123</f>
        <v>130200</v>
      </c>
    </row>
    <row r="124" spans="1:5" ht="28.5" customHeight="1">
      <c r="A124" s="67" t="s">
        <v>345</v>
      </c>
      <c r="B124" s="68" t="s">
        <v>204</v>
      </c>
      <c r="C124" s="84">
        <f>C125</f>
        <v>130200</v>
      </c>
      <c r="D124" s="84">
        <f>D125</f>
        <v>0</v>
      </c>
      <c r="E124" s="84">
        <f>C124-D124</f>
        <v>130200</v>
      </c>
    </row>
    <row r="125" spans="1:5" ht="30" customHeight="1">
      <c r="A125" s="67" t="s">
        <v>346</v>
      </c>
      <c r="B125" s="68" t="s">
        <v>208</v>
      </c>
      <c r="C125" s="84">
        <v>130200</v>
      </c>
      <c r="D125" s="84"/>
      <c r="E125" s="84">
        <f>C125-D125</f>
        <v>130200</v>
      </c>
    </row>
    <row r="126" spans="1:5" ht="30" customHeight="1">
      <c r="A126" s="67" t="s">
        <v>347</v>
      </c>
      <c r="B126" s="68" t="s">
        <v>311</v>
      </c>
      <c r="C126" s="84">
        <f>C127</f>
        <v>26260000</v>
      </c>
      <c r="D126" s="84">
        <f>D127</f>
        <v>0</v>
      </c>
      <c r="E126" s="84">
        <f>C126-D126</f>
        <v>26260000</v>
      </c>
    </row>
    <row r="127" spans="1:5" ht="30" customHeight="1">
      <c r="A127" s="67" t="s">
        <v>348</v>
      </c>
      <c r="B127" s="68" t="s">
        <v>313</v>
      </c>
      <c r="C127" s="83">
        <f>C128</f>
        <v>26260000</v>
      </c>
      <c r="D127" s="83">
        <f>D128</f>
        <v>0</v>
      </c>
      <c r="E127" s="84">
        <f>C127-D127</f>
        <v>26260000</v>
      </c>
    </row>
    <row r="128" spans="1:5" ht="30" customHeight="1">
      <c r="A128" s="67" t="s">
        <v>349</v>
      </c>
      <c r="B128" s="68" t="s">
        <v>315</v>
      </c>
      <c r="C128" s="84">
        <v>26260000</v>
      </c>
      <c r="D128" s="84"/>
      <c r="E128" s="84">
        <f>C128-D128</f>
        <v>26260000</v>
      </c>
    </row>
    <row r="129" spans="1:5" ht="21" customHeight="1">
      <c r="A129" s="74" t="s">
        <v>350</v>
      </c>
      <c r="B129" s="75" t="s">
        <v>351</v>
      </c>
      <c r="C129" s="86">
        <f>C130+C135+C139</f>
        <v>5493000</v>
      </c>
      <c r="D129" s="86">
        <f>D130+D135+D139</f>
        <v>1466026.54</v>
      </c>
      <c r="E129" s="86">
        <f>C129-D129</f>
        <v>4026973.46</v>
      </c>
    </row>
    <row r="130" spans="1:5" ht="42.75" customHeight="1">
      <c r="A130" s="67" t="s">
        <v>352</v>
      </c>
      <c r="B130" s="68" t="s">
        <v>353</v>
      </c>
      <c r="C130" s="84">
        <f>C131</f>
        <v>2876300</v>
      </c>
      <c r="D130" s="84">
        <f>D131</f>
        <v>839371.28</v>
      </c>
      <c r="E130" s="84">
        <f>C130-D130</f>
        <v>2036928.72</v>
      </c>
    </row>
    <row r="131" spans="1:5" ht="26.25" customHeight="1">
      <c r="A131" s="67" t="s">
        <v>354</v>
      </c>
      <c r="B131" s="68" t="s">
        <v>186</v>
      </c>
      <c r="C131" s="84">
        <f>C132+C133+C134</f>
        <v>2876300</v>
      </c>
      <c r="D131" s="84">
        <f>D132+D133+D134</f>
        <v>839371.28</v>
      </c>
      <c r="E131" s="84">
        <f>C131-D131</f>
        <v>2036928.72</v>
      </c>
    </row>
    <row r="132" spans="1:5" ht="19.5" customHeight="1">
      <c r="A132" s="67" t="s">
        <v>355</v>
      </c>
      <c r="B132" s="68" t="s">
        <v>188</v>
      </c>
      <c r="C132" s="84">
        <f>C147</f>
        <v>2206800</v>
      </c>
      <c r="D132" s="84">
        <f>D147</f>
        <v>644721</v>
      </c>
      <c r="E132" s="84">
        <f>C132-D132</f>
        <v>1562079</v>
      </c>
    </row>
    <row r="133" spans="1:5" ht="27.75" customHeight="1">
      <c r="A133" s="67" t="s">
        <v>356</v>
      </c>
      <c r="B133" s="68" t="s">
        <v>190</v>
      </c>
      <c r="C133" s="84">
        <f>C148</f>
        <v>3000</v>
      </c>
      <c r="D133" s="84">
        <f>D148</f>
        <v>0</v>
      </c>
      <c r="E133" s="84">
        <f>C133-D133</f>
        <v>3000</v>
      </c>
    </row>
    <row r="134" spans="1:5" ht="39.75" customHeight="1">
      <c r="A134" s="67" t="s">
        <v>357</v>
      </c>
      <c r="B134" s="68" t="s">
        <v>192</v>
      </c>
      <c r="C134" s="84">
        <f>C149</f>
        <v>666500</v>
      </c>
      <c r="D134" s="84">
        <f>D149</f>
        <v>194650.28</v>
      </c>
      <c r="E134" s="84">
        <f>C134-D134</f>
        <v>471849.72</v>
      </c>
    </row>
    <row r="135" spans="1:5" ht="27.75" customHeight="1">
      <c r="A135" s="67" t="s">
        <v>358</v>
      </c>
      <c r="B135" s="68" t="s">
        <v>202</v>
      </c>
      <c r="C135" s="84">
        <f>C136</f>
        <v>2329400</v>
      </c>
      <c r="D135" s="84">
        <f>D136</f>
        <v>501507.13</v>
      </c>
      <c r="E135" s="84">
        <f>C135-D135</f>
        <v>1827892.87</v>
      </c>
    </row>
    <row r="136" spans="1:5" ht="27.75" customHeight="1">
      <c r="A136" s="67" t="s">
        <v>359</v>
      </c>
      <c r="B136" s="68" t="s">
        <v>204</v>
      </c>
      <c r="C136" s="84">
        <f>C138+C137</f>
        <v>2329400</v>
      </c>
      <c r="D136" s="84">
        <f>D138+D137</f>
        <v>501507.13</v>
      </c>
      <c r="E136" s="84">
        <f>C136-D136</f>
        <v>1827892.87</v>
      </c>
    </row>
    <row r="137" spans="1:5" ht="27.75" customHeight="1">
      <c r="A137" s="67" t="s">
        <v>360</v>
      </c>
      <c r="B137" s="68" t="s">
        <v>206</v>
      </c>
      <c r="C137" s="84">
        <f>C152</f>
        <v>87500</v>
      </c>
      <c r="D137" s="84">
        <f>D152</f>
        <v>21115.82</v>
      </c>
      <c r="E137" s="84">
        <f>C137-D137</f>
        <v>66384.18</v>
      </c>
    </row>
    <row r="138" spans="1:5" ht="28.5" customHeight="1">
      <c r="A138" s="67" t="s">
        <v>361</v>
      </c>
      <c r="B138" s="68" t="s">
        <v>208</v>
      </c>
      <c r="C138" s="84">
        <f>C153</f>
        <v>2241900</v>
      </c>
      <c r="D138" s="84">
        <f>D153</f>
        <v>480391.31</v>
      </c>
      <c r="E138" s="84">
        <f>C138-D138</f>
        <v>1761508.69</v>
      </c>
    </row>
    <row r="139" spans="1:5" ht="16.5" customHeight="1">
      <c r="A139" s="67" t="s">
        <v>362</v>
      </c>
      <c r="B139" s="68" t="s">
        <v>210</v>
      </c>
      <c r="C139" s="84">
        <f>C140</f>
        <v>287300</v>
      </c>
      <c r="D139" s="84">
        <f>D140</f>
        <v>125148.13</v>
      </c>
      <c r="E139" s="84">
        <f>C139-D139</f>
        <v>162151.87</v>
      </c>
    </row>
    <row r="140" spans="1:5" ht="17.25" customHeight="1">
      <c r="A140" s="67" t="s">
        <v>363</v>
      </c>
      <c r="B140" s="68" t="s">
        <v>216</v>
      </c>
      <c r="C140" s="84">
        <f>C141+C142+C143</f>
        <v>287300</v>
      </c>
      <c r="D140" s="84">
        <f>D141+D142+D143</f>
        <v>125148.13</v>
      </c>
      <c r="E140" s="84">
        <f>C140-D140</f>
        <v>162151.87</v>
      </c>
    </row>
    <row r="141" spans="1:5" ht="27.75" customHeight="1">
      <c r="A141" s="67" t="s">
        <v>364</v>
      </c>
      <c r="B141" s="68" t="s">
        <v>218</v>
      </c>
      <c r="C141" s="84">
        <f>C156</f>
        <v>230000</v>
      </c>
      <c r="D141" s="84">
        <f>D156</f>
        <v>68712</v>
      </c>
      <c r="E141" s="84">
        <f>C141-D141</f>
        <v>161288</v>
      </c>
    </row>
    <row r="142" spans="1:5" ht="16.5" customHeight="1">
      <c r="A142" s="67" t="s">
        <v>365</v>
      </c>
      <c r="B142" s="68" t="s">
        <v>220</v>
      </c>
      <c r="C142" s="84">
        <f>C157</f>
        <v>800</v>
      </c>
      <c r="D142" s="84">
        <f>D157</f>
        <v>0</v>
      </c>
      <c r="E142" s="84">
        <f>C142-D142</f>
        <v>800</v>
      </c>
    </row>
    <row r="143" spans="1:5" ht="16.5" customHeight="1">
      <c r="A143" s="67" t="s">
        <v>366</v>
      </c>
      <c r="B143" s="68" t="s">
        <v>222</v>
      </c>
      <c r="C143" s="84">
        <f>C158</f>
        <v>56500</v>
      </c>
      <c r="D143" s="84">
        <f>D158</f>
        <v>56436.13</v>
      </c>
      <c r="E143" s="84">
        <f>C143-D143</f>
        <v>63.87000000000262</v>
      </c>
    </row>
    <row r="144" spans="1:5" ht="18.75" customHeight="1">
      <c r="A144" s="79" t="s">
        <v>367</v>
      </c>
      <c r="B144" s="80" t="s">
        <v>368</v>
      </c>
      <c r="C144" s="88">
        <f>C145+C150+C154</f>
        <v>5493000</v>
      </c>
      <c r="D144" s="88">
        <f>D145+D150+D154</f>
        <v>1466026.54</v>
      </c>
      <c r="E144" s="88">
        <f>C144-D144</f>
        <v>4026973.46</v>
      </c>
    </row>
    <row r="145" spans="1:5" ht="43.5" customHeight="1">
      <c r="A145" s="67" t="s">
        <v>369</v>
      </c>
      <c r="B145" s="68" t="s">
        <v>353</v>
      </c>
      <c r="C145" s="84">
        <f>C146</f>
        <v>2876300</v>
      </c>
      <c r="D145" s="84">
        <f>D146</f>
        <v>839371.28</v>
      </c>
      <c r="E145" s="84">
        <f>C145-D145</f>
        <v>2036928.72</v>
      </c>
    </row>
    <row r="146" spans="1:5" ht="21" customHeight="1">
      <c r="A146" s="67" t="s">
        <v>370</v>
      </c>
      <c r="B146" s="68" t="s">
        <v>186</v>
      </c>
      <c r="C146" s="84">
        <f>C147+C148+C149</f>
        <v>2876300</v>
      </c>
      <c r="D146" s="84">
        <f>D147+D148+D149</f>
        <v>839371.28</v>
      </c>
      <c r="E146" s="84">
        <f>C146-D146</f>
        <v>2036928.72</v>
      </c>
    </row>
    <row r="147" spans="1:5" ht="29.25" customHeight="1">
      <c r="A147" s="67" t="s">
        <v>371</v>
      </c>
      <c r="B147" s="68" t="s">
        <v>188</v>
      </c>
      <c r="C147" s="84">
        <v>2206800</v>
      </c>
      <c r="D147" s="84">
        <v>644721</v>
      </c>
      <c r="E147" s="84">
        <f>C147-D147</f>
        <v>1562079</v>
      </c>
    </row>
    <row r="148" spans="1:5" ht="28.5" customHeight="1">
      <c r="A148" s="67" t="s">
        <v>372</v>
      </c>
      <c r="B148" s="68" t="s">
        <v>190</v>
      </c>
      <c r="C148" s="84">
        <v>3000</v>
      </c>
      <c r="D148" s="84"/>
      <c r="E148" s="84">
        <f>C148-D148</f>
        <v>3000</v>
      </c>
    </row>
    <row r="149" spans="1:5" ht="40.5" customHeight="1">
      <c r="A149" s="67" t="s">
        <v>373</v>
      </c>
      <c r="B149" s="68" t="s">
        <v>192</v>
      </c>
      <c r="C149" s="84">
        <v>666500</v>
      </c>
      <c r="D149" s="84">
        <v>194650.28</v>
      </c>
      <c r="E149" s="84">
        <f>C149-D149</f>
        <v>471849.72</v>
      </c>
    </row>
    <row r="150" spans="1:5" ht="26.25" customHeight="1">
      <c r="A150" s="67" t="s">
        <v>374</v>
      </c>
      <c r="B150" s="68" t="s">
        <v>202</v>
      </c>
      <c r="C150" s="84">
        <f>C151</f>
        <v>2329400</v>
      </c>
      <c r="D150" s="84">
        <f>D151</f>
        <v>501507.13</v>
      </c>
      <c r="E150" s="84">
        <f>C150-D150</f>
        <v>1827892.87</v>
      </c>
    </row>
    <row r="151" spans="1:5" ht="26.25" customHeight="1">
      <c r="A151" s="67" t="s">
        <v>375</v>
      </c>
      <c r="B151" s="68" t="s">
        <v>204</v>
      </c>
      <c r="C151" s="84">
        <f>C153+C152</f>
        <v>2329400</v>
      </c>
      <c r="D151" s="84">
        <f>D153+D152</f>
        <v>501507.13</v>
      </c>
      <c r="E151" s="84">
        <f>C151-D151</f>
        <v>1827892.87</v>
      </c>
    </row>
    <row r="152" spans="1:5" ht="31.5" customHeight="1">
      <c r="A152" s="67" t="s">
        <v>376</v>
      </c>
      <c r="B152" s="68" t="s">
        <v>206</v>
      </c>
      <c r="C152" s="84">
        <v>87500</v>
      </c>
      <c r="D152" s="84">
        <v>21115.82</v>
      </c>
      <c r="E152" s="84">
        <f>C152-D152</f>
        <v>66384.18</v>
      </c>
    </row>
    <row r="153" spans="1:5" ht="30" customHeight="1">
      <c r="A153" s="67" t="s">
        <v>377</v>
      </c>
      <c r="B153" s="68" t="s">
        <v>208</v>
      </c>
      <c r="C153" s="84">
        <v>2241900</v>
      </c>
      <c r="D153" s="84">
        <v>480391.31</v>
      </c>
      <c r="E153" s="84">
        <f>C153-D153</f>
        <v>1761508.69</v>
      </c>
    </row>
    <row r="154" spans="1:5" ht="15" customHeight="1">
      <c r="A154" s="67" t="s">
        <v>378</v>
      </c>
      <c r="B154" s="68" t="s">
        <v>210</v>
      </c>
      <c r="C154" s="84">
        <f>C155</f>
        <v>287300</v>
      </c>
      <c r="D154" s="84">
        <f>D155</f>
        <v>125148.13</v>
      </c>
      <c r="E154" s="84">
        <f>C154-D154</f>
        <v>162151.87</v>
      </c>
    </row>
    <row r="155" spans="1:5" ht="16.5" customHeight="1">
      <c r="A155" s="67" t="s">
        <v>379</v>
      </c>
      <c r="B155" s="68" t="s">
        <v>216</v>
      </c>
      <c r="C155" s="84">
        <f>C156+C157+C158</f>
        <v>287300</v>
      </c>
      <c r="D155" s="84">
        <f>D156+D157+D158</f>
        <v>125148.13</v>
      </c>
      <c r="E155" s="84">
        <f>C155-D155</f>
        <v>162151.87</v>
      </c>
    </row>
    <row r="156" spans="1:5" ht="27.75" customHeight="1">
      <c r="A156" s="67" t="s">
        <v>380</v>
      </c>
      <c r="B156" s="68" t="s">
        <v>218</v>
      </c>
      <c r="C156" s="84">
        <v>230000</v>
      </c>
      <c r="D156" s="84">
        <v>68712</v>
      </c>
      <c r="E156" s="84">
        <f>C156-D156</f>
        <v>161288</v>
      </c>
    </row>
    <row r="157" spans="1:5" ht="21" customHeight="1">
      <c r="A157" s="67" t="s">
        <v>381</v>
      </c>
      <c r="B157" s="68" t="s">
        <v>220</v>
      </c>
      <c r="C157" s="84">
        <v>800</v>
      </c>
      <c r="D157" s="84"/>
      <c r="E157" s="84">
        <f>C157-D157</f>
        <v>800</v>
      </c>
    </row>
    <row r="158" spans="1:5" ht="21" customHeight="1">
      <c r="A158" s="67" t="s">
        <v>382</v>
      </c>
      <c r="B158" s="68" t="s">
        <v>222</v>
      </c>
      <c r="C158" s="84">
        <v>56500</v>
      </c>
      <c r="D158" s="84">
        <v>56436.13</v>
      </c>
      <c r="E158" s="84">
        <f>C158-D158</f>
        <v>63.87000000000262</v>
      </c>
    </row>
    <row r="159" spans="1:5" s="89" customFormat="1" ht="18" customHeight="1">
      <c r="A159" s="74" t="s">
        <v>383</v>
      </c>
      <c r="B159" s="75" t="s">
        <v>384</v>
      </c>
      <c r="C159" s="86">
        <f>C160</f>
        <v>92800</v>
      </c>
      <c r="D159" s="86">
        <f>D160</f>
        <v>0</v>
      </c>
      <c r="E159" s="86">
        <f>C159-D159</f>
        <v>92800</v>
      </c>
    </row>
    <row r="160" spans="1:5" ht="26.25" customHeight="1">
      <c r="A160" s="67" t="s">
        <v>385</v>
      </c>
      <c r="B160" s="68" t="s">
        <v>202</v>
      </c>
      <c r="C160" s="84">
        <f>C161</f>
        <v>92800</v>
      </c>
      <c r="D160" s="84">
        <f>D164</f>
        <v>0</v>
      </c>
      <c r="E160" s="84">
        <f>C160-D160</f>
        <v>92800</v>
      </c>
    </row>
    <row r="161" spans="1:5" ht="26.25" customHeight="1">
      <c r="A161" s="67" t="s">
        <v>386</v>
      </c>
      <c r="B161" s="68" t="s">
        <v>204</v>
      </c>
      <c r="C161" s="84">
        <f>C162</f>
        <v>92800</v>
      </c>
      <c r="D161" s="84">
        <f>D162</f>
        <v>0</v>
      </c>
      <c r="E161" s="84">
        <f>C161-D161</f>
        <v>92800</v>
      </c>
    </row>
    <row r="162" spans="1:5" ht="33" customHeight="1">
      <c r="A162" s="67" t="s">
        <v>387</v>
      </c>
      <c r="B162" s="68" t="s">
        <v>208</v>
      </c>
      <c r="C162" s="84">
        <f>C166</f>
        <v>92800</v>
      </c>
      <c r="D162" s="84">
        <f>D166</f>
        <v>0</v>
      </c>
      <c r="E162" s="84">
        <f>C162-D162</f>
        <v>92800</v>
      </c>
    </row>
    <row r="163" spans="1:5" s="82" customFormat="1" ht="18" customHeight="1">
      <c r="A163" s="79" t="s">
        <v>388</v>
      </c>
      <c r="B163" s="80" t="s">
        <v>389</v>
      </c>
      <c r="C163" s="88">
        <f>C164</f>
        <v>92800</v>
      </c>
      <c r="D163" s="88">
        <f>D164</f>
        <v>0</v>
      </c>
      <c r="E163" s="88">
        <f>C163-D163</f>
        <v>92800</v>
      </c>
    </row>
    <row r="164" spans="1:5" ht="32.25" customHeight="1">
      <c r="A164" s="67" t="s">
        <v>390</v>
      </c>
      <c r="B164" s="68" t="s">
        <v>202</v>
      </c>
      <c r="C164" s="84">
        <f>C165</f>
        <v>92800</v>
      </c>
      <c r="D164" s="84">
        <f>D166</f>
        <v>0</v>
      </c>
      <c r="E164" s="84">
        <f>C164-D164</f>
        <v>92800</v>
      </c>
    </row>
    <row r="165" spans="1:5" ht="32.25" customHeight="1">
      <c r="A165" s="67" t="s">
        <v>391</v>
      </c>
      <c r="B165" s="68" t="s">
        <v>204</v>
      </c>
      <c r="C165" s="84">
        <f>C166</f>
        <v>92800</v>
      </c>
      <c r="D165" s="84">
        <f>D166</f>
        <v>0</v>
      </c>
      <c r="E165" s="84">
        <f>C165-D165</f>
        <v>92800</v>
      </c>
    </row>
    <row r="166" spans="1:5" ht="30.75" customHeight="1">
      <c r="A166" s="67" t="s">
        <v>392</v>
      </c>
      <c r="B166" s="68" t="s">
        <v>208</v>
      </c>
      <c r="C166" s="84">
        <v>92800</v>
      </c>
      <c r="D166" s="84"/>
      <c r="E166" s="84">
        <f>C166-D166</f>
        <v>92800</v>
      </c>
    </row>
    <row r="167" spans="1:5" ht="15" customHeight="1">
      <c r="A167" s="74" t="s">
        <v>393</v>
      </c>
      <c r="B167" s="75" t="s">
        <v>394</v>
      </c>
      <c r="C167" s="86">
        <f>C168+C171</f>
        <v>555000</v>
      </c>
      <c r="D167" s="86">
        <f>D168+D171</f>
        <v>103150.38</v>
      </c>
      <c r="E167" s="86">
        <f>C167-D167</f>
        <v>451849.62</v>
      </c>
    </row>
    <row r="168" spans="1:5" ht="30" customHeight="1">
      <c r="A168" s="67" t="s">
        <v>395</v>
      </c>
      <c r="B168" s="68" t="s">
        <v>202</v>
      </c>
      <c r="C168" s="84">
        <f>C169</f>
        <v>100000</v>
      </c>
      <c r="D168" s="84">
        <f>D185</f>
        <v>0</v>
      </c>
      <c r="E168" s="84">
        <f>C168-D168</f>
        <v>100000</v>
      </c>
    </row>
    <row r="169" spans="1:5" ht="30" customHeight="1">
      <c r="A169" s="67" t="s">
        <v>396</v>
      </c>
      <c r="B169" s="68" t="s">
        <v>204</v>
      </c>
      <c r="C169" s="84">
        <f>C170</f>
        <v>100000</v>
      </c>
      <c r="D169" s="84">
        <f>D170</f>
        <v>0</v>
      </c>
      <c r="E169" s="84">
        <f>C169-D169</f>
        <v>100000</v>
      </c>
    </row>
    <row r="170" spans="1:5" ht="30" customHeight="1">
      <c r="A170" s="67" t="s">
        <v>397</v>
      </c>
      <c r="B170" s="68" t="s">
        <v>208</v>
      </c>
      <c r="C170" s="84">
        <f>C187</f>
        <v>100000</v>
      </c>
      <c r="D170" s="84"/>
      <c r="E170" s="84">
        <f>C170-D170</f>
        <v>100000</v>
      </c>
    </row>
    <row r="171" spans="1:5" ht="14.25" customHeight="1">
      <c r="A171" s="67" t="s">
        <v>398</v>
      </c>
      <c r="B171" s="68" t="s">
        <v>399</v>
      </c>
      <c r="C171" s="84">
        <f>C172</f>
        <v>455000</v>
      </c>
      <c r="D171" s="84">
        <f>D176+D181</f>
        <v>103150.38</v>
      </c>
      <c r="E171" s="84">
        <f>C171-D171</f>
        <v>351849.62</v>
      </c>
    </row>
    <row r="172" spans="1:5" ht="29.25" customHeight="1">
      <c r="A172" s="67" t="s">
        <v>400</v>
      </c>
      <c r="B172" s="68" t="s">
        <v>401</v>
      </c>
      <c r="C172" s="84">
        <f>C173+C174</f>
        <v>455000</v>
      </c>
      <c r="D172" s="84">
        <f>D173+D174</f>
        <v>103150.38</v>
      </c>
      <c r="E172" s="84">
        <f>C172-D172</f>
        <v>351849.62</v>
      </c>
    </row>
    <row r="173" spans="1:5" ht="14.25" customHeight="1">
      <c r="A173" s="67" t="s">
        <v>402</v>
      </c>
      <c r="B173" s="68" t="s">
        <v>403</v>
      </c>
      <c r="C173" s="84">
        <f>C178</f>
        <v>355000</v>
      </c>
      <c r="D173" s="84">
        <f>D178</f>
        <v>88150.38</v>
      </c>
      <c r="E173" s="84">
        <f>C173-D173</f>
        <v>266849.62</v>
      </c>
    </row>
    <row r="174" spans="1:5" ht="29.25" customHeight="1">
      <c r="A174" s="67" t="s">
        <v>404</v>
      </c>
      <c r="B174" s="68" t="s">
        <v>405</v>
      </c>
      <c r="C174" s="84">
        <f>C179+C183</f>
        <v>100000</v>
      </c>
      <c r="D174" s="84">
        <f>D179+D183</f>
        <v>15000</v>
      </c>
      <c r="E174" s="84">
        <f>E179+E183</f>
        <v>85000</v>
      </c>
    </row>
    <row r="175" spans="1:5" ht="19.5" customHeight="1">
      <c r="A175" s="79" t="s">
        <v>406</v>
      </c>
      <c r="B175" s="80" t="s">
        <v>407</v>
      </c>
      <c r="C175" s="88">
        <f>C176</f>
        <v>355000</v>
      </c>
      <c r="D175" s="88">
        <f>D176</f>
        <v>88150.38</v>
      </c>
      <c r="E175" s="88">
        <f>C175-D175</f>
        <v>266849.62</v>
      </c>
    </row>
    <row r="176" spans="1:5" ht="16.5" customHeight="1">
      <c r="A176" s="67" t="s">
        <v>408</v>
      </c>
      <c r="B176" s="68" t="s">
        <v>399</v>
      </c>
      <c r="C176" s="84">
        <f>C177</f>
        <v>355000</v>
      </c>
      <c r="D176" s="84">
        <f>D177</f>
        <v>88150.38</v>
      </c>
      <c r="E176" s="84">
        <f>C176-D176</f>
        <v>266849.62</v>
      </c>
    </row>
    <row r="177" spans="1:5" ht="29.25" customHeight="1">
      <c r="A177" s="67" t="s">
        <v>409</v>
      </c>
      <c r="B177" s="68" t="s">
        <v>401</v>
      </c>
      <c r="C177" s="84">
        <f>C178+C179</f>
        <v>355000</v>
      </c>
      <c r="D177" s="84">
        <f>D178+D179</f>
        <v>88150.38</v>
      </c>
      <c r="E177" s="84">
        <f>E178+E179</f>
        <v>266849.62</v>
      </c>
    </row>
    <row r="178" spans="1:5" ht="26.25" customHeight="1">
      <c r="A178" s="67" t="s">
        <v>410</v>
      </c>
      <c r="B178" s="68" t="s">
        <v>403</v>
      </c>
      <c r="C178" s="84">
        <v>355000</v>
      </c>
      <c r="D178" s="84">
        <v>88150.38</v>
      </c>
      <c r="E178" s="84">
        <f>C178-D178</f>
        <v>266849.62</v>
      </c>
    </row>
    <row r="179" spans="1:5" ht="26.25" customHeight="1">
      <c r="A179" s="67" t="s">
        <v>411</v>
      </c>
      <c r="B179" s="68" t="s">
        <v>412</v>
      </c>
      <c r="C179" s="84"/>
      <c r="D179" s="84"/>
      <c r="E179" s="84">
        <f>C179-D179</f>
        <v>0</v>
      </c>
    </row>
    <row r="180" spans="1:5" ht="17.25" customHeight="1">
      <c r="A180" s="79" t="s">
        <v>413</v>
      </c>
      <c r="B180" s="80" t="s">
        <v>414</v>
      </c>
      <c r="C180" s="88">
        <f>C181</f>
        <v>100000</v>
      </c>
      <c r="D180" s="88">
        <f>D181</f>
        <v>15000</v>
      </c>
      <c r="E180" s="88">
        <f>C180-D180</f>
        <v>85000</v>
      </c>
    </row>
    <row r="181" spans="1:5" ht="18" customHeight="1">
      <c r="A181" s="67" t="s">
        <v>415</v>
      </c>
      <c r="B181" s="68" t="s">
        <v>399</v>
      </c>
      <c r="C181" s="84">
        <f>C182</f>
        <v>100000</v>
      </c>
      <c r="D181" s="84">
        <f>D182</f>
        <v>15000</v>
      </c>
      <c r="E181" s="84">
        <f>C181-D181</f>
        <v>85000</v>
      </c>
    </row>
    <row r="182" spans="1:5" ht="28.5" customHeight="1">
      <c r="A182" s="67" t="s">
        <v>416</v>
      </c>
      <c r="B182" s="68" t="s">
        <v>401</v>
      </c>
      <c r="C182" s="84">
        <f>C183</f>
        <v>100000</v>
      </c>
      <c r="D182" s="84">
        <f>D183</f>
        <v>15000</v>
      </c>
      <c r="E182" s="84">
        <f>C182-D182</f>
        <v>85000</v>
      </c>
    </row>
    <row r="183" spans="1:5" ht="29.25" customHeight="1">
      <c r="A183" s="67" t="s">
        <v>417</v>
      </c>
      <c r="B183" s="68" t="s">
        <v>405</v>
      </c>
      <c r="C183" s="84">
        <v>100000</v>
      </c>
      <c r="D183" s="84">
        <v>15000</v>
      </c>
      <c r="E183" s="84">
        <f>C183-D183</f>
        <v>85000</v>
      </c>
    </row>
    <row r="184" spans="1:5" s="82" customFormat="1" ht="18" customHeight="1">
      <c r="A184" s="79" t="s">
        <v>418</v>
      </c>
      <c r="B184" s="80" t="s">
        <v>419</v>
      </c>
      <c r="C184" s="88">
        <f>C185</f>
        <v>100000</v>
      </c>
      <c r="D184" s="88">
        <f>D185</f>
        <v>0</v>
      </c>
      <c r="E184" s="88">
        <f>C184-D184</f>
        <v>100000</v>
      </c>
    </row>
    <row r="185" spans="1:5" ht="27" customHeight="1">
      <c r="A185" s="67" t="s">
        <v>420</v>
      </c>
      <c r="B185" s="68" t="s">
        <v>202</v>
      </c>
      <c r="C185" s="84">
        <f>C186</f>
        <v>100000</v>
      </c>
      <c r="D185" s="84">
        <f>D186</f>
        <v>0</v>
      </c>
      <c r="E185" s="84">
        <f>C185-D185</f>
        <v>100000</v>
      </c>
    </row>
    <row r="186" spans="1:5" ht="27" customHeight="1">
      <c r="A186" s="67" t="s">
        <v>421</v>
      </c>
      <c r="B186" s="68" t="s">
        <v>204</v>
      </c>
      <c r="C186" s="84">
        <f>C187</f>
        <v>100000</v>
      </c>
      <c r="D186" s="84">
        <f>D187</f>
        <v>0</v>
      </c>
      <c r="E186" s="84">
        <f>C186-D186</f>
        <v>100000</v>
      </c>
    </row>
    <row r="187" spans="1:5" ht="27" customHeight="1">
      <c r="A187" s="67" t="s">
        <v>422</v>
      </c>
      <c r="B187" s="68" t="s">
        <v>208</v>
      </c>
      <c r="C187" s="84">
        <v>100000</v>
      </c>
      <c r="D187" s="84"/>
      <c r="E187" s="84">
        <f>C187-D187</f>
        <v>100000</v>
      </c>
    </row>
    <row r="188" spans="1:5" ht="15.75" customHeight="1">
      <c r="A188" s="74" t="s">
        <v>423</v>
      </c>
      <c r="B188" s="75" t="s">
        <v>424</v>
      </c>
      <c r="C188" s="86">
        <f>C189+C195+C199+C202</f>
        <v>6129400</v>
      </c>
      <c r="D188" s="86">
        <f>D189+D195+D199+D202</f>
        <v>1343647.85</v>
      </c>
      <c r="E188" s="86">
        <f>C188-D188</f>
        <v>4785752.15</v>
      </c>
    </row>
    <row r="189" spans="1:5" ht="39">
      <c r="A189" s="67" t="s">
        <v>425</v>
      </c>
      <c r="B189" s="68" t="s">
        <v>184</v>
      </c>
      <c r="C189" s="84">
        <f>C190</f>
        <v>1900500</v>
      </c>
      <c r="D189" s="84">
        <f>D190</f>
        <v>472510.94</v>
      </c>
      <c r="E189" s="84">
        <f>C189-D189</f>
        <v>1427989.06</v>
      </c>
    </row>
    <row r="190" spans="1:5" ht="15">
      <c r="A190" s="67" t="s">
        <v>426</v>
      </c>
      <c r="B190" s="68" t="s">
        <v>186</v>
      </c>
      <c r="C190" s="84">
        <f>C191+C192+C193+C194</f>
        <v>1900500</v>
      </c>
      <c r="D190" s="84">
        <f>D191+D192+D193+D194</f>
        <v>472510.94</v>
      </c>
      <c r="E190" s="84">
        <f>C190-D190</f>
        <v>1427989.06</v>
      </c>
    </row>
    <row r="191" spans="1:5" ht="15.75" customHeight="1">
      <c r="A191" s="67" t="s">
        <v>427</v>
      </c>
      <c r="B191" s="68" t="s">
        <v>188</v>
      </c>
      <c r="C191" s="84">
        <f>C210</f>
        <v>1453200</v>
      </c>
      <c r="D191" s="84">
        <f>D210</f>
        <v>357705</v>
      </c>
      <c r="E191" s="84">
        <f>C191-D191</f>
        <v>1095495</v>
      </c>
    </row>
    <row r="192" spans="1:5" ht="28.5" customHeight="1">
      <c r="A192" s="67" t="s">
        <v>428</v>
      </c>
      <c r="B192" s="68" t="s">
        <v>190</v>
      </c>
      <c r="C192" s="84">
        <f>C211</f>
        <v>2000</v>
      </c>
      <c r="D192" s="84">
        <f>D211</f>
        <v>424</v>
      </c>
      <c r="E192" s="84">
        <f>C192-D192</f>
        <v>1576</v>
      </c>
    </row>
    <row r="193" spans="1:5" ht="57" customHeight="1">
      <c r="A193" s="67" t="s">
        <v>429</v>
      </c>
      <c r="B193" s="68" t="s">
        <v>430</v>
      </c>
      <c r="C193" s="84">
        <f>C212</f>
        <v>6400</v>
      </c>
      <c r="D193" s="84">
        <f>D212</f>
        <v>6400</v>
      </c>
      <c r="E193" s="84">
        <f>C193-D193</f>
        <v>0</v>
      </c>
    </row>
    <row r="194" spans="1:5" ht="41.25" customHeight="1">
      <c r="A194" s="67" t="s">
        <v>431</v>
      </c>
      <c r="B194" s="68" t="s">
        <v>192</v>
      </c>
      <c r="C194" s="84">
        <f>C213</f>
        <v>438900</v>
      </c>
      <c r="D194" s="84">
        <f>D213</f>
        <v>107981.94</v>
      </c>
      <c r="E194" s="84">
        <f>C194-D194</f>
        <v>330918.06</v>
      </c>
    </row>
    <row r="195" spans="1:5" ht="30" customHeight="1">
      <c r="A195" s="67" t="s">
        <v>432</v>
      </c>
      <c r="B195" s="68" t="s">
        <v>202</v>
      </c>
      <c r="C195" s="84">
        <f>C196</f>
        <v>2440200</v>
      </c>
      <c r="D195" s="84">
        <f>D196</f>
        <v>854658.41</v>
      </c>
      <c r="E195" s="84">
        <f>C195-D195</f>
        <v>1585541.5899999999</v>
      </c>
    </row>
    <row r="196" spans="1:5" ht="30" customHeight="1">
      <c r="A196" s="67" t="s">
        <v>433</v>
      </c>
      <c r="B196" s="68" t="s">
        <v>204</v>
      </c>
      <c r="C196" s="84">
        <f>C198+C197</f>
        <v>2440200</v>
      </c>
      <c r="D196" s="84">
        <f>D198+D197</f>
        <v>854658.41</v>
      </c>
      <c r="E196" s="84">
        <f>C196-D196</f>
        <v>1585541.5899999999</v>
      </c>
    </row>
    <row r="197" spans="1:5" ht="30" customHeight="1">
      <c r="A197" s="67" t="s">
        <v>434</v>
      </c>
      <c r="B197" s="68" t="s">
        <v>206</v>
      </c>
      <c r="C197" s="84">
        <f>C216</f>
        <v>86000</v>
      </c>
      <c r="D197" s="84">
        <f>D216</f>
        <v>19934.55</v>
      </c>
      <c r="E197" s="84">
        <f>C197-D197</f>
        <v>66065.45</v>
      </c>
    </row>
    <row r="198" spans="1:5" ht="28.5" customHeight="1">
      <c r="A198" s="67" t="s">
        <v>435</v>
      </c>
      <c r="B198" s="68" t="s">
        <v>208</v>
      </c>
      <c r="C198" s="84">
        <f>C217+C226</f>
        <v>2354200</v>
      </c>
      <c r="D198" s="84">
        <f>D217+D226</f>
        <v>834723.86</v>
      </c>
      <c r="E198" s="84">
        <f>C198-D198</f>
        <v>1519476.1400000001</v>
      </c>
    </row>
    <row r="199" spans="1:5" ht="26.25">
      <c r="A199" s="67" t="s">
        <v>436</v>
      </c>
      <c r="B199" s="68" t="s">
        <v>437</v>
      </c>
      <c r="C199" s="84">
        <f>C200</f>
        <v>0</v>
      </c>
      <c r="D199" s="84">
        <f>D224</f>
        <v>0</v>
      </c>
      <c r="E199" s="84">
        <f>C199-D199</f>
        <v>0</v>
      </c>
    </row>
    <row r="200" spans="1:5" ht="15" customHeight="1">
      <c r="A200" s="67" t="s">
        <v>438</v>
      </c>
      <c r="B200" s="68" t="s">
        <v>313</v>
      </c>
      <c r="C200" s="84">
        <f>C201</f>
        <v>0</v>
      </c>
      <c r="D200" s="84">
        <f>D201</f>
        <v>0</v>
      </c>
      <c r="E200" s="84">
        <f>C200-D200</f>
        <v>0</v>
      </c>
    </row>
    <row r="201" spans="1:5" ht="30" customHeight="1">
      <c r="A201" s="67" t="s">
        <v>439</v>
      </c>
      <c r="B201" s="68" t="s">
        <v>440</v>
      </c>
      <c r="C201" s="84">
        <v>0</v>
      </c>
      <c r="D201" s="84">
        <v>0</v>
      </c>
      <c r="E201" s="84">
        <f>C201-D201</f>
        <v>0</v>
      </c>
    </row>
    <row r="202" spans="1:5" ht="16.5" customHeight="1">
      <c r="A202" s="67" t="s">
        <v>441</v>
      </c>
      <c r="B202" s="68" t="s">
        <v>210</v>
      </c>
      <c r="C202" s="84">
        <f>C203</f>
        <v>1788700</v>
      </c>
      <c r="D202" s="84">
        <f>D203</f>
        <v>16478.5</v>
      </c>
      <c r="E202" s="84">
        <f>C202-D202</f>
        <v>1772221.5</v>
      </c>
    </row>
    <row r="203" spans="1:5" ht="16.5" customHeight="1">
      <c r="A203" s="67" t="s">
        <v>442</v>
      </c>
      <c r="B203" s="68" t="s">
        <v>216</v>
      </c>
      <c r="C203" s="84">
        <f>C204+C205+C206</f>
        <v>1788700</v>
      </c>
      <c r="D203" s="84">
        <f>D204+D205+D206</f>
        <v>16478.5</v>
      </c>
      <c r="E203" s="84">
        <f>C203-D203</f>
        <v>1772221.5</v>
      </c>
    </row>
    <row r="204" spans="1:5" ht="28.5" customHeight="1">
      <c r="A204" s="67" t="s">
        <v>443</v>
      </c>
      <c r="B204" s="68" t="s">
        <v>218</v>
      </c>
      <c r="C204" s="84">
        <f>C220</f>
        <v>1775800</v>
      </c>
      <c r="D204" s="84">
        <f>D220</f>
        <v>4555</v>
      </c>
      <c r="E204" s="84">
        <f>C204-D204</f>
        <v>1771245</v>
      </c>
    </row>
    <row r="205" spans="1:5" ht="16.5" customHeight="1">
      <c r="A205" s="67" t="s">
        <v>444</v>
      </c>
      <c r="B205" s="68" t="s">
        <v>220</v>
      </c>
      <c r="C205" s="84">
        <f>C221</f>
        <v>800</v>
      </c>
      <c r="D205" s="84">
        <f>D221</f>
        <v>0</v>
      </c>
      <c r="E205" s="84">
        <f>C205-D205</f>
        <v>800</v>
      </c>
    </row>
    <row r="206" spans="1:5" ht="16.5" customHeight="1">
      <c r="A206" s="67" t="s">
        <v>445</v>
      </c>
      <c r="B206" s="68" t="s">
        <v>222</v>
      </c>
      <c r="C206" s="84">
        <f>C222</f>
        <v>12100</v>
      </c>
      <c r="D206" s="84">
        <f>D222</f>
        <v>11923.5</v>
      </c>
      <c r="E206" s="84">
        <f>C206-D206</f>
        <v>176.5</v>
      </c>
    </row>
    <row r="207" spans="1:5" ht="15" customHeight="1">
      <c r="A207" s="79" t="s">
        <v>446</v>
      </c>
      <c r="B207" s="80" t="s">
        <v>447</v>
      </c>
      <c r="C207" s="88">
        <f>C208+C214+C218</f>
        <v>6129400</v>
      </c>
      <c r="D207" s="88">
        <f>D208+D214+D218</f>
        <v>1343647.85</v>
      </c>
      <c r="E207" s="88">
        <f>C207-D207</f>
        <v>4785752.15</v>
      </c>
    </row>
    <row r="208" spans="1:5" ht="44.25" customHeight="1">
      <c r="A208" s="67" t="s">
        <v>448</v>
      </c>
      <c r="B208" s="68" t="s">
        <v>184</v>
      </c>
      <c r="C208" s="84">
        <f>C209</f>
        <v>1900500</v>
      </c>
      <c r="D208" s="84">
        <f>D209</f>
        <v>472510.94</v>
      </c>
      <c r="E208" s="84">
        <f>C208-D208</f>
        <v>1427989.06</v>
      </c>
    </row>
    <row r="209" spans="1:5" ht="32.25" customHeight="1">
      <c r="A209" s="67" t="s">
        <v>449</v>
      </c>
      <c r="B209" s="68" t="s">
        <v>186</v>
      </c>
      <c r="C209" s="84">
        <f>C210+C211+C212+C213</f>
        <v>1900500</v>
      </c>
      <c r="D209" s="84">
        <f>D210+D211+D212+D213</f>
        <v>472510.94</v>
      </c>
      <c r="E209" s="84">
        <f>C209-D209</f>
        <v>1427989.06</v>
      </c>
    </row>
    <row r="210" spans="1:5" ht="15" customHeight="1">
      <c r="A210" s="67" t="s">
        <v>450</v>
      </c>
      <c r="B210" s="68" t="s">
        <v>188</v>
      </c>
      <c r="C210" s="84">
        <v>1453200</v>
      </c>
      <c r="D210" s="84">
        <v>357705</v>
      </c>
      <c r="E210" s="84">
        <f>C210-D210</f>
        <v>1095495</v>
      </c>
    </row>
    <row r="211" spans="1:5" ht="30.75" customHeight="1">
      <c r="A211" s="67" t="s">
        <v>451</v>
      </c>
      <c r="B211" s="68" t="s">
        <v>190</v>
      </c>
      <c r="C211" s="84">
        <v>2000</v>
      </c>
      <c r="D211" s="84">
        <v>424</v>
      </c>
      <c r="E211" s="84">
        <f>C211-D211</f>
        <v>1576</v>
      </c>
    </row>
    <row r="212" spans="1:5" ht="54.75" customHeight="1">
      <c r="A212" s="67" t="s">
        <v>452</v>
      </c>
      <c r="B212" s="68" t="s">
        <v>430</v>
      </c>
      <c r="C212" s="84">
        <v>6400</v>
      </c>
      <c r="D212" s="84">
        <v>6400</v>
      </c>
      <c r="E212" s="84">
        <f>C212-D212</f>
        <v>0</v>
      </c>
    </row>
    <row r="213" spans="1:5" ht="42.75" customHeight="1">
      <c r="A213" s="67" t="s">
        <v>453</v>
      </c>
      <c r="B213" s="68" t="s">
        <v>192</v>
      </c>
      <c r="C213" s="84">
        <v>438900</v>
      </c>
      <c r="D213" s="84">
        <v>107981.94</v>
      </c>
      <c r="E213" s="84">
        <f>C213-D213</f>
        <v>330918.06</v>
      </c>
    </row>
    <row r="214" spans="1:5" ht="30.75" customHeight="1">
      <c r="A214" s="67" t="s">
        <v>454</v>
      </c>
      <c r="B214" s="68" t="s">
        <v>202</v>
      </c>
      <c r="C214" s="84">
        <f>C215</f>
        <v>2440200</v>
      </c>
      <c r="D214" s="84">
        <f>D215</f>
        <v>854658.41</v>
      </c>
      <c r="E214" s="84">
        <f>C214-D214</f>
        <v>1585541.5899999999</v>
      </c>
    </row>
    <row r="215" spans="1:5" ht="30.75" customHeight="1">
      <c r="A215" s="67" t="s">
        <v>455</v>
      </c>
      <c r="B215" s="68" t="s">
        <v>204</v>
      </c>
      <c r="C215" s="84">
        <f>C217+C216</f>
        <v>2440200</v>
      </c>
      <c r="D215" s="84">
        <f>D217+D216</f>
        <v>854658.41</v>
      </c>
      <c r="E215" s="84">
        <f>C215-D215</f>
        <v>1585541.5899999999</v>
      </c>
    </row>
    <row r="216" spans="1:5" ht="30.75" customHeight="1">
      <c r="A216" s="67" t="s">
        <v>456</v>
      </c>
      <c r="B216" s="68" t="s">
        <v>206</v>
      </c>
      <c r="C216" s="84">
        <v>86000</v>
      </c>
      <c r="D216" s="84">
        <v>19934.55</v>
      </c>
      <c r="E216" s="84">
        <f>C216-D216</f>
        <v>66065.45</v>
      </c>
    </row>
    <row r="217" spans="1:5" ht="28.5" customHeight="1">
      <c r="A217" s="67" t="s">
        <v>457</v>
      </c>
      <c r="B217" s="68" t="s">
        <v>208</v>
      </c>
      <c r="C217" s="84">
        <v>2354200</v>
      </c>
      <c r="D217" s="84">
        <v>834723.86</v>
      </c>
      <c r="E217" s="84">
        <f>C217-D217</f>
        <v>1519476.1400000001</v>
      </c>
    </row>
    <row r="218" spans="1:5" ht="14.25" customHeight="1">
      <c r="A218" s="67" t="s">
        <v>458</v>
      </c>
      <c r="B218" s="68" t="s">
        <v>210</v>
      </c>
      <c r="C218" s="84">
        <f>C219</f>
        <v>1788700</v>
      </c>
      <c r="D218" s="84">
        <f>D219</f>
        <v>16478.5</v>
      </c>
      <c r="E218" s="84">
        <f>C218-D218</f>
        <v>1772221.5</v>
      </c>
    </row>
    <row r="219" spans="1:5" ht="18.75" customHeight="1">
      <c r="A219" s="67" t="s">
        <v>459</v>
      </c>
      <c r="B219" s="68" t="s">
        <v>216</v>
      </c>
      <c r="C219" s="84">
        <f>C220+C221+C222</f>
        <v>1788700</v>
      </c>
      <c r="D219" s="84">
        <f>D220+D221+D222</f>
        <v>16478.5</v>
      </c>
      <c r="E219" s="84">
        <f>C219-D219</f>
        <v>1772221.5</v>
      </c>
    </row>
    <row r="220" spans="1:5" ht="27" customHeight="1">
      <c r="A220" s="67" t="s">
        <v>460</v>
      </c>
      <c r="B220" s="68" t="s">
        <v>218</v>
      </c>
      <c r="C220" s="84">
        <v>1775800</v>
      </c>
      <c r="D220" s="84">
        <v>4555</v>
      </c>
      <c r="E220" s="84">
        <f>C220-D220</f>
        <v>1771245</v>
      </c>
    </row>
    <row r="221" spans="1:5" ht="27" customHeight="1">
      <c r="A221" s="67" t="s">
        <v>461</v>
      </c>
      <c r="B221" s="68" t="s">
        <v>220</v>
      </c>
      <c r="C221" s="84">
        <v>800</v>
      </c>
      <c r="D221" s="84"/>
      <c r="E221" s="84">
        <f>C221-D221</f>
        <v>800</v>
      </c>
    </row>
    <row r="222" spans="1:5" ht="27" customHeight="1">
      <c r="A222" s="67" t="s">
        <v>462</v>
      </c>
      <c r="B222" s="68" t="s">
        <v>222</v>
      </c>
      <c r="C222" s="84">
        <v>12100</v>
      </c>
      <c r="D222" s="84">
        <v>11923.5</v>
      </c>
      <c r="E222" s="84">
        <f>C222-D222</f>
        <v>176.5</v>
      </c>
    </row>
    <row r="223" spans="1:5" ht="27" customHeight="1">
      <c r="A223" s="79" t="s">
        <v>463</v>
      </c>
      <c r="B223" s="80" t="s">
        <v>464</v>
      </c>
      <c r="C223" s="88">
        <f>C224</f>
        <v>0</v>
      </c>
      <c r="D223" s="88">
        <f>D224</f>
        <v>0</v>
      </c>
      <c r="E223" s="88">
        <f>C223-D223</f>
        <v>0</v>
      </c>
    </row>
    <row r="224" spans="1:5" ht="27" customHeight="1">
      <c r="A224" s="67" t="s">
        <v>465</v>
      </c>
      <c r="B224" s="68" t="s">
        <v>202</v>
      </c>
      <c r="C224" s="84">
        <f>C225</f>
        <v>0</v>
      </c>
      <c r="D224" s="84">
        <f>D225</f>
        <v>0</v>
      </c>
      <c r="E224" s="84">
        <f>C224-D224</f>
        <v>0</v>
      </c>
    </row>
    <row r="225" spans="1:5" ht="27" customHeight="1">
      <c r="A225" s="67" t="s">
        <v>466</v>
      </c>
      <c r="B225" s="68" t="s">
        <v>204</v>
      </c>
      <c r="C225" s="84">
        <f>C226</f>
        <v>0</v>
      </c>
      <c r="D225" s="84">
        <f>D226</f>
        <v>0</v>
      </c>
      <c r="E225" s="84">
        <f>C225-D225</f>
        <v>0</v>
      </c>
    </row>
    <row r="226" spans="1:5" ht="27" customHeight="1">
      <c r="A226" s="67" t="s">
        <v>467</v>
      </c>
      <c r="B226" s="68" t="s">
        <v>208</v>
      </c>
      <c r="C226" s="84"/>
      <c r="D226" s="84"/>
      <c r="E226" s="84">
        <f>C226-D226</f>
        <v>0</v>
      </c>
    </row>
    <row r="227" spans="1:5" s="89" customFormat="1" ht="31.5" customHeight="1">
      <c r="A227" s="74" t="s">
        <v>468</v>
      </c>
      <c r="B227" s="75" t="s">
        <v>469</v>
      </c>
      <c r="C227" s="86">
        <f>C228</f>
        <v>300000</v>
      </c>
      <c r="D227" s="86">
        <f>D228</f>
        <v>0</v>
      </c>
      <c r="E227" s="84">
        <f>C227-D227</f>
        <v>300000</v>
      </c>
    </row>
    <row r="228" spans="1:5" ht="27" customHeight="1">
      <c r="A228" s="67" t="s">
        <v>470</v>
      </c>
      <c r="B228" s="68" t="s">
        <v>471</v>
      </c>
      <c r="C228" s="84">
        <f>C231</f>
        <v>300000</v>
      </c>
      <c r="D228" s="84">
        <f>D231</f>
        <v>0</v>
      </c>
      <c r="E228" s="84">
        <f>C228-D228</f>
        <v>300000</v>
      </c>
    </row>
    <row r="229" spans="1:5" ht="27.75" customHeight="1">
      <c r="A229" s="67" t="s">
        <v>472</v>
      </c>
      <c r="B229" s="68" t="s">
        <v>473</v>
      </c>
      <c r="C229" s="84">
        <f>C232</f>
        <v>300000</v>
      </c>
      <c r="D229" s="84">
        <f>D232</f>
        <v>0</v>
      </c>
      <c r="E229" s="84">
        <f>C229-D229</f>
        <v>300000</v>
      </c>
    </row>
    <row r="230" spans="1:5" ht="30.75" customHeight="1">
      <c r="A230" s="67" t="s">
        <v>474</v>
      </c>
      <c r="B230" s="68" t="s">
        <v>475</v>
      </c>
      <c r="C230" s="84">
        <f>C231</f>
        <v>300000</v>
      </c>
      <c r="D230" s="84">
        <f>D231</f>
        <v>0</v>
      </c>
      <c r="E230" s="84">
        <f>C230-D230</f>
        <v>300000</v>
      </c>
    </row>
    <row r="231" spans="1:5" ht="30" customHeight="1">
      <c r="A231" s="67" t="s">
        <v>476</v>
      </c>
      <c r="B231" s="68" t="s">
        <v>471</v>
      </c>
      <c r="C231" s="84">
        <f>C232</f>
        <v>300000</v>
      </c>
      <c r="D231" s="84">
        <f>D232</f>
        <v>0</v>
      </c>
      <c r="E231" s="84">
        <f>C231-D231</f>
        <v>300000</v>
      </c>
    </row>
    <row r="232" spans="1:5" ht="30.75" customHeight="1">
      <c r="A232" s="67" t="s">
        <v>477</v>
      </c>
      <c r="B232" s="68" t="s">
        <v>473</v>
      </c>
      <c r="C232" s="84">
        <v>300000</v>
      </c>
      <c r="D232" s="84"/>
      <c r="E232" s="84">
        <f>C232-D232</f>
        <v>300000</v>
      </c>
    </row>
    <row r="233" spans="1:5" ht="32.25" customHeight="1">
      <c r="A233" s="90" t="s">
        <v>179</v>
      </c>
      <c r="B233" s="68" t="s">
        <v>478</v>
      </c>
      <c r="C233" s="84">
        <f>доходы!C19-C5</f>
        <v>-3327231</v>
      </c>
      <c r="D233" s="84">
        <f>доходы!D19-D5</f>
        <v>3976346.16</v>
      </c>
      <c r="E233" s="84">
        <f>C233-D233</f>
        <v>-7303577.16</v>
      </c>
    </row>
  </sheetData>
  <sheetProtection selectLockedCells="1" selectUnlockedCells="1"/>
  <mergeCells count="1">
    <mergeCell ref="A2:E2"/>
  </mergeCells>
  <printOptions/>
  <pageMargins left="0.9840277777777777" right="0.19652777777777777" top="0.9840277777777777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9.00390625" style="91" customWidth="1"/>
    <col min="2" max="2" width="61.00390625" style="1" customWidth="1"/>
    <col min="3" max="3" width="16.125" style="1" customWidth="1"/>
    <col min="4" max="4" width="14.75390625" style="1" customWidth="1"/>
    <col min="5" max="5" width="16.75390625" style="0" customWidth="1"/>
  </cols>
  <sheetData>
    <row r="1" spans="1:5" ht="15.75" customHeight="1">
      <c r="A1" s="15"/>
      <c r="B1" s="15"/>
      <c r="C1" s="92" t="s">
        <v>479</v>
      </c>
      <c r="D1" s="92"/>
      <c r="E1" s="92"/>
    </row>
    <row r="2" spans="1:5" ht="15.75" customHeight="1">
      <c r="A2" s="15"/>
      <c r="B2" s="15"/>
      <c r="C2" s="92" t="s">
        <v>480</v>
      </c>
      <c r="D2" s="92"/>
      <c r="E2" s="92"/>
    </row>
    <row r="3" spans="1:5" ht="15.75" customHeight="1">
      <c r="A3" s="15"/>
      <c r="B3" s="15"/>
      <c r="C3" s="92" t="s">
        <v>481</v>
      </c>
      <c r="D3" s="92"/>
      <c r="E3" s="92"/>
    </row>
    <row r="4" spans="1:5" ht="15.75" customHeight="1">
      <c r="A4" s="15"/>
      <c r="B4" s="15"/>
      <c r="C4" s="92" t="s">
        <v>482</v>
      </c>
      <c r="D4" s="92"/>
      <c r="E4" s="92"/>
    </row>
    <row r="5" spans="1:5" ht="15.75" customHeight="1">
      <c r="A5" s="15"/>
      <c r="B5" s="15"/>
      <c r="C5" s="92" t="s">
        <v>483</v>
      </c>
      <c r="D5" s="92"/>
      <c r="E5" s="92"/>
    </row>
    <row r="6" spans="1:5" ht="15.75" customHeight="1">
      <c r="A6" s="15"/>
      <c r="B6" s="15"/>
      <c r="C6" s="92" t="s">
        <v>484</v>
      </c>
      <c r="D6" s="92"/>
      <c r="E6" s="92"/>
    </row>
    <row r="7" spans="1:5" ht="15.75" customHeight="1">
      <c r="A7" s="15" t="s">
        <v>485</v>
      </c>
      <c r="B7" s="15"/>
      <c r="C7" s="15"/>
      <c r="D7" s="15"/>
      <c r="E7" s="93"/>
    </row>
    <row r="8" spans="1:5" ht="15.75" customHeight="1">
      <c r="A8" s="15"/>
      <c r="B8" s="15"/>
      <c r="C8" s="15"/>
      <c r="D8" s="15"/>
      <c r="E8" s="93"/>
    </row>
    <row r="9" spans="1:5" ht="15.75" customHeight="1">
      <c r="A9" s="15"/>
      <c r="B9" s="15"/>
      <c r="C9" s="15"/>
      <c r="D9" s="15"/>
      <c r="E9" s="93"/>
    </row>
    <row r="10" spans="1:5" ht="58.5" customHeight="1">
      <c r="A10" s="94" t="s">
        <v>486</v>
      </c>
      <c r="B10" s="95" t="s">
        <v>24</v>
      </c>
      <c r="C10" s="96" t="s">
        <v>487</v>
      </c>
      <c r="D10" s="97" t="s">
        <v>177</v>
      </c>
      <c r="E10" s="95" t="s">
        <v>488</v>
      </c>
    </row>
    <row r="11" spans="1:5" ht="18.75" customHeight="1">
      <c r="A11" s="94" t="s">
        <v>179</v>
      </c>
      <c r="B11" s="95" t="s">
        <v>489</v>
      </c>
      <c r="C11" s="98">
        <f>C12+C18</f>
        <v>3327231</v>
      </c>
      <c r="D11" s="98">
        <f>D12+D18</f>
        <v>-3976346.16</v>
      </c>
      <c r="E11" s="99">
        <f>C11-D11</f>
        <v>7303577.16</v>
      </c>
    </row>
    <row r="12" spans="1:5" ht="48.75" customHeight="1">
      <c r="A12" s="94" t="s">
        <v>490</v>
      </c>
      <c r="B12" s="95" t="s">
        <v>491</v>
      </c>
      <c r="C12" s="98">
        <f>C13</f>
        <v>-1152280</v>
      </c>
      <c r="D12" s="98">
        <f>D13</f>
        <v>0</v>
      </c>
      <c r="E12" s="99">
        <f>C12-D12</f>
        <v>-1152280</v>
      </c>
    </row>
    <row r="13" spans="1:5" ht="42" customHeight="1">
      <c r="A13" s="94" t="s">
        <v>492</v>
      </c>
      <c r="B13" s="95" t="s">
        <v>493</v>
      </c>
      <c r="C13" s="98">
        <f>C16+C14</f>
        <v>-1152280</v>
      </c>
      <c r="D13" s="98">
        <f>D16+D14</f>
        <v>0</v>
      </c>
      <c r="E13" s="99">
        <f>C13-D13</f>
        <v>-1152280</v>
      </c>
    </row>
    <row r="14" spans="1:5" ht="38.25" customHeight="1">
      <c r="A14" s="94" t="s">
        <v>494</v>
      </c>
      <c r="B14" s="95" t="s">
        <v>495</v>
      </c>
      <c r="C14" s="98">
        <f>C15</f>
        <v>0</v>
      </c>
      <c r="D14" s="98">
        <f>D15</f>
        <v>0</v>
      </c>
      <c r="E14" s="99">
        <f>C14-D14</f>
        <v>0</v>
      </c>
    </row>
    <row r="15" spans="1:5" ht="38.25" customHeight="1">
      <c r="A15" s="94" t="s">
        <v>496</v>
      </c>
      <c r="B15" s="95" t="s">
        <v>497</v>
      </c>
      <c r="C15" s="98"/>
      <c r="D15" s="98"/>
      <c r="E15" s="99">
        <f>C15-D15</f>
        <v>0</v>
      </c>
    </row>
    <row r="16" spans="1:5" ht="41.25" customHeight="1">
      <c r="A16" s="94" t="s">
        <v>498</v>
      </c>
      <c r="B16" s="95" t="s">
        <v>499</v>
      </c>
      <c r="C16" s="98">
        <f>C17</f>
        <v>-1152280</v>
      </c>
      <c r="D16" s="98">
        <f>D17</f>
        <v>0</v>
      </c>
      <c r="E16" s="99">
        <f>C16-D16</f>
        <v>-1152280</v>
      </c>
    </row>
    <row r="17" spans="1:5" ht="39.75" customHeight="1">
      <c r="A17" s="94" t="s">
        <v>500</v>
      </c>
      <c r="B17" s="95" t="s">
        <v>501</v>
      </c>
      <c r="C17" s="98">
        <v>-1152280</v>
      </c>
      <c r="D17" s="100"/>
      <c r="E17" s="99">
        <f>C17-D17</f>
        <v>-1152280</v>
      </c>
    </row>
    <row r="18" spans="1:5" ht="22.5" customHeight="1">
      <c r="A18" s="94" t="s">
        <v>502</v>
      </c>
      <c r="B18" s="95" t="s">
        <v>503</v>
      </c>
      <c r="C18" s="98">
        <f>C19</f>
        <v>4479511</v>
      </c>
      <c r="D18" s="100">
        <f>D19</f>
        <v>-3976346.16</v>
      </c>
      <c r="E18" s="99">
        <f>C18-D18</f>
        <v>8455857.16</v>
      </c>
    </row>
    <row r="19" spans="1:5" ht="36.75" customHeight="1">
      <c r="A19" s="94" t="s">
        <v>504</v>
      </c>
      <c r="B19" s="95" t="s">
        <v>505</v>
      </c>
      <c r="C19" s="98">
        <f>C24+C20</f>
        <v>4479511</v>
      </c>
      <c r="D19" s="100">
        <f>D24+D20</f>
        <v>-3976346.16</v>
      </c>
      <c r="E19" s="99">
        <f>C19-D19</f>
        <v>8455857.16</v>
      </c>
    </row>
    <row r="20" spans="1:5" ht="22.5" customHeight="1">
      <c r="A20" s="94" t="s">
        <v>506</v>
      </c>
      <c r="B20" s="95" t="s">
        <v>507</v>
      </c>
      <c r="C20" s="98">
        <f>C21</f>
        <v>-138145340</v>
      </c>
      <c r="D20" s="100">
        <f>D21</f>
        <v>-17799408.96</v>
      </c>
      <c r="E20" s="99">
        <f>C20-D20</f>
        <v>-120345931.03999999</v>
      </c>
    </row>
    <row r="21" spans="1:5" ht="20.25" customHeight="1">
      <c r="A21" s="94" t="s">
        <v>508</v>
      </c>
      <c r="B21" s="30" t="s">
        <v>509</v>
      </c>
      <c r="C21" s="98">
        <f>C22</f>
        <v>-138145340</v>
      </c>
      <c r="D21" s="100">
        <f>D22</f>
        <v>-17799408.96</v>
      </c>
      <c r="E21" s="99">
        <f>C21-D21</f>
        <v>-120345931.03999999</v>
      </c>
    </row>
    <row r="22" spans="1:5" ht="15">
      <c r="A22" s="94" t="s">
        <v>510</v>
      </c>
      <c r="B22" s="95" t="s">
        <v>511</v>
      </c>
      <c r="C22" s="98">
        <f>C23</f>
        <v>-138145340</v>
      </c>
      <c r="D22" s="100">
        <f>D23</f>
        <v>-17799408.96</v>
      </c>
      <c r="E22" s="100">
        <f>E23</f>
        <v>-120345931.04</v>
      </c>
    </row>
    <row r="23" spans="1:5" ht="34.5" customHeight="1">
      <c r="A23" s="94" t="s">
        <v>512</v>
      </c>
      <c r="B23" s="95" t="s">
        <v>513</v>
      </c>
      <c r="C23" s="98">
        <v>-138145340</v>
      </c>
      <c r="D23" s="100">
        <v>-17799408.96</v>
      </c>
      <c r="E23" s="99">
        <v>-120345931.04</v>
      </c>
    </row>
    <row r="24" spans="1:5" ht="21" customHeight="1">
      <c r="A24" s="94" t="s">
        <v>514</v>
      </c>
      <c r="B24" s="95" t="s">
        <v>515</v>
      </c>
      <c r="C24" s="98">
        <f>C25</f>
        <v>142624851</v>
      </c>
      <c r="D24" s="100">
        <f>D25</f>
        <v>13823062.8</v>
      </c>
      <c r="E24" s="99">
        <f>C24-D24</f>
        <v>128801788.2</v>
      </c>
    </row>
    <row r="25" spans="1:5" ht="24.75" customHeight="1">
      <c r="A25" s="94" t="s">
        <v>516</v>
      </c>
      <c r="B25" s="95" t="s">
        <v>517</v>
      </c>
      <c r="C25" s="98">
        <f>C26</f>
        <v>142624851</v>
      </c>
      <c r="D25" s="100">
        <f>D26</f>
        <v>13823062.8</v>
      </c>
      <c r="E25" s="99">
        <f>C25-D25</f>
        <v>128801788.2</v>
      </c>
    </row>
    <row r="26" spans="1:5" ht="23.25" customHeight="1">
      <c r="A26" s="94" t="s">
        <v>518</v>
      </c>
      <c r="B26" s="95" t="s">
        <v>519</v>
      </c>
      <c r="C26" s="98">
        <f>C27</f>
        <v>142624851</v>
      </c>
      <c r="D26" s="100">
        <f>D27</f>
        <v>13823062.8</v>
      </c>
      <c r="E26" s="99">
        <f>C26-D26</f>
        <v>128801788.2</v>
      </c>
    </row>
    <row r="27" spans="1:5" ht="36" customHeight="1">
      <c r="A27" s="94" t="s">
        <v>520</v>
      </c>
      <c r="B27" s="95" t="s">
        <v>521</v>
      </c>
      <c r="C27" s="98">
        <v>142624851</v>
      </c>
      <c r="D27" s="100">
        <v>13823062.8</v>
      </c>
      <c r="E27" s="99">
        <f>C27-D27</f>
        <v>128801788.2</v>
      </c>
    </row>
    <row r="28" spans="1:5" ht="24" customHeight="1">
      <c r="A28" s="101"/>
      <c r="B28" s="7"/>
      <c r="C28" s="7"/>
      <c r="D28" s="7"/>
      <c r="E28" s="93"/>
    </row>
    <row r="29" spans="1:5" s="102" customFormat="1" ht="15" customHeight="1">
      <c r="A29" s="4"/>
      <c r="B29" s="4"/>
      <c r="C29" s="4"/>
      <c r="D29" s="4"/>
      <c r="E29" s="93"/>
    </row>
    <row r="30" spans="1:5" s="102" customFormat="1" ht="17.25" customHeight="1">
      <c r="A30" s="4"/>
      <c r="B30" s="4"/>
      <c r="C30" s="7"/>
      <c r="D30" s="7"/>
      <c r="E30" s="93"/>
    </row>
    <row r="31" spans="1:5" ht="15" customHeight="1">
      <c r="A31" s="4"/>
      <c r="B31" s="4"/>
      <c r="C31" s="4"/>
      <c r="D31" s="7"/>
      <c r="E31" s="93"/>
    </row>
    <row r="32" spans="1:5" ht="28.5" customHeight="1">
      <c r="A32" s="4"/>
      <c r="B32" s="4"/>
      <c r="C32" s="7"/>
      <c r="D32" s="7"/>
      <c r="E32" s="93"/>
    </row>
    <row r="33" spans="1:3" ht="15" customHeight="1">
      <c r="A33"/>
      <c r="B33" s="103"/>
      <c r="C33" s="104"/>
    </row>
    <row r="34" spans="1:4" ht="15" customHeight="1">
      <c r="A34" s="105"/>
      <c r="B34" s="105"/>
      <c r="C34" s="105"/>
      <c r="D34" s="105"/>
    </row>
  </sheetData>
  <sheetProtection selectLockedCells="1" selectUnlockedCells="1"/>
  <mergeCells count="12">
    <mergeCell ref="C1:E1"/>
    <mergeCell ref="C2:E2"/>
    <mergeCell ref="C3:E3"/>
    <mergeCell ref="C4:E4"/>
    <mergeCell ref="C5:E5"/>
    <mergeCell ref="C6:E6"/>
    <mergeCell ref="A7:D7"/>
    <mergeCell ref="A29:B29"/>
    <mergeCell ref="A30:B30"/>
    <mergeCell ref="A31:C31"/>
    <mergeCell ref="A32:B32"/>
    <mergeCell ref="A34:D34"/>
  </mergeCells>
  <printOptions/>
  <pageMargins left="0.31527777777777777" right="0.19652777777777777" top="0.8270833333333333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2017-06-01T07:14:07Z</dcterms:modified>
  <cp:category/>
  <cp:version/>
  <cp:contentType/>
  <cp:contentStatus/>
  <cp:revision>7</cp:revision>
</cp:coreProperties>
</file>